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85" windowHeight="12420" activeTab="0"/>
  </bookViews>
  <sheets>
    <sheet name="CashFlow" sheetId="1" r:id="rId1"/>
    <sheet name="NetWorth" sheetId="2" r:id="rId2"/>
    <sheet name="Monthly" sheetId="3" r:id="rId3"/>
    <sheet name="Yearly" sheetId="4" r:id="rId4"/>
  </sheets>
  <definedNames>
    <definedName name="AutomobileExpense" localSheetId="2">'Monthly'!$B$30</definedName>
    <definedName name="AutomobileExpense" localSheetId="3">'Yearly'!$B$30</definedName>
    <definedName name="AutomobileExpense">'CashFlow'!$B$30</definedName>
    <definedName name="GrossIncome" localSheetId="2">'Monthly'!$B$5</definedName>
    <definedName name="GrossIncome" localSheetId="3">'Yearly'!$B$5</definedName>
    <definedName name="GrossIncome">'CashFlow'!$B$5</definedName>
    <definedName name="GrossIncomeActual" localSheetId="3">'Yearly'!$C$5</definedName>
    <definedName name="GrossIncomeActual">'Monthly'!$C$5</definedName>
    <definedName name="GrossIncomeBudgeted" localSheetId="3">'Yearly'!$B$5</definedName>
    <definedName name="GrossIncomeBudgeted">'Monthly'!$B$5</definedName>
    <definedName name="HouseholdExpense" localSheetId="2">'Monthly'!$B$21</definedName>
    <definedName name="HouseholdExpense" localSheetId="3">'Yearly'!$B$21</definedName>
    <definedName name="HouseholdExpense">'CashFlow'!$B$21</definedName>
    <definedName name="IncomeTaxExpense" localSheetId="2">'Monthly'!$B$9</definedName>
    <definedName name="IncomeTaxExpense" localSheetId="3">'Yearly'!$B$9</definedName>
    <definedName name="IncomeTaxExpense">'CashFlow'!$B$9</definedName>
    <definedName name="InsuranceExpense" localSheetId="2">'Monthly'!$B$51</definedName>
    <definedName name="InsuranceExpense" localSheetId="3">'Yearly'!$B$51</definedName>
    <definedName name="InsuranceExpense">'CashFlow'!$B$51</definedName>
    <definedName name="LiabilitiesExpense" localSheetId="2">'Monthly'!$B$36</definedName>
    <definedName name="LiabilitiesExpense" localSheetId="3">'Yearly'!$B$36</definedName>
    <definedName name="LiabilitiesExpense">'CashFlow'!$B$36</definedName>
    <definedName name="PersonalExpense" localSheetId="2">'Monthly'!$B$44</definedName>
    <definedName name="PersonalExpense" localSheetId="3">'Yearly'!$B$44</definedName>
    <definedName name="PersonalExpense">'CashFlow'!$B$44</definedName>
    <definedName name="_xlnm.Print_Area" localSheetId="0">'CashFlow'!$A$1:$C$63</definedName>
    <definedName name="_xlnm.Print_Area" localSheetId="2">'Monthly'!$A$1:$F$63</definedName>
    <definedName name="_xlnm.Print_Area" localSheetId="3">'Yearly'!$A$1:$O$63</definedName>
    <definedName name="RetirementExpense" localSheetId="2">'Monthly'!$B$59</definedName>
    <definedName name="RetirementExpense" localSheetId="3">'Yearly'!$B$59</definedName>
    <definedName name="RetirementExpense">'CashFlow'!$B$59</definedName>
    <definedName name="SavingsExpense" localSheetId="2">'Monthly'!$B$53</definedName>
    <definedName name="SavingsExpense" localSheetId="3">'Yearly'!$B$53</definedName>
    <definedName name="SavingsExpense">'CashFlow'!$B$53</definedName>
  </definedNames>
  <calcPr fullCalcOnLoad="1"/>
</workbook>
</file>

<file path=xl/sharedStrings.xml><?xml version="1.0" encoding="utf-8"?>
<sst xmlns="http://schemas.openxmlformats.org/spreadsheetml/2006/main" count="242" uniqueCount="138">
  <si>
    <t>INCOME</t>
  </si>
  <si>
    <t>Employment</t>
  </si>
  <si>
    <t>Other Income</t>
  </si>
  <si>
    <t>Gross Income</t>
  </si>
  <si>
    <t>Monthly</t>
  </si>
  <si>
    <t>Annually</t>
  </si>
  <si>
    <t>EXPENSES</t>
  </si>
  <si>
    <r>
      <t xml:space="preserve">Income Taxes </t>
    </r>
    <r>
      <rPr>
        <sz val="10"/>
        <rFont val="Arial"/>
        <family val="2"/>
      </rPr>
      <t>(Fed &amp; CA)</t>
    </r>
  </si>
  <si>
    <t>Household</t>
  </si>
  <si>
    <t>Rent/Mortgage</t>
  </si>
  <si>
    <t>Gas/Electric</t>
  </si>
  <si>
    <t>Phone</t>
  </si>
  <si>
    <t>Food</t>
  </si>
  <si>
    <t>Clothing</t>
  </si>
  <si>
    <t>Medical</t>
  </si>
  <si>
    <t>Other 1</t>
  </si>
  <si>
    <t>Miscellaneous</t>
  </si>
  <si>
    <t>Total Household</t>
  </si>
  <si>
    <t>Automobile</t>
  </si>
  <si>
    <t>Car</t>
  </si>
  <si>
    <t>Gas</t>
  </si>
  <si>
    <t>Insurance</t>
  </si>
  <si>
    <t>Maintenance</t>
  </si>
  <si>
    <t>Total Automobile</t>
  </si>
  <si>
    <t>Liabilities</t>
  </si>
  <si>
    <t>Total Liabilities</t>
  </si>
  <si>
    <t>Personal</t>
  </si>
  <si>
    <t>Personal 1</t>
  </si>
  <si>
    <t>Personal 2</t>
  </si>
  <si>
    <t>Hair Care</t>
  </si>
  <si>
    <t>Beauty</t>
  </si>
  <si>
    <t>Entertainment</t>
  </si>
  <si>
    <t>Total Personal</t>
  </si>
  <si>
    <t>Life</t>
  </si>
  <si>
    <t>Disability</t>
  </si>
  <si>
    <t>Renter's / Homeowner's</t>
  </si>
  <si>
    <t>Total Insurance</t>
  </si>
  <si>
    <t>Savings</t>
  </si>
  <si>
    <t>Retirement</t>
  </si>
  <si>
    <t>Retirement 1</t>
  </si>
  <si>
    <t>Retirement 2</t>
  </si>
  <si>
    <t>Total Retirement</t>
  </si>
  <si>
    <t>Social Security / Medicare</t>
  </si>
  <si>
    <t>Total Income</t>
  </si>
  <si>
    <t>Total Expenses</t>
  </si>
  <si>
    <t>Discretionary / (Shortfall)</t>
  </si>
  <si>
    <t>Net Worth Statement</t>
  </si>
  <si>
    <t>Assets</t>
  </si>
  <si>
    <t>Real Estate</t>
  </si>
  <si>
    <t>Autos</t>
  </si>
  <si>
    <t>Other</t>
  </si>
  <si>
    <t>Computers</t>
  </si>
  <si>
    <t>Total Autos</t>
  </si>
  <si>
    <t>Total Other</t>
  </si>
  <si>
    <t>Total Assets</t>
  </si>
  <si>
    <t>Auto Loans</t>
  </si>
  <si>
    <t>Total Auto Loans</t>
  </si>
  <si>
    <t>Mortgages</t>
  </si>
  <si>
    <t>Total Mortgages</t>
  </si>
  <si>
    <t>Assets - Liabilities = Net Worth</t>
  </si>
  <si>
    <t>Monthly Budget</t>
  </si>
  <si>
    <t>Budgeted</t>
  </si>
  <si>
    <t>Actual</t>
  </si>
  <si>
    <t>Variance</t>
  </si>
  <si>
    <t>Notes:</t>
  </si>
  <si>
    <t>Yearly Budget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</si>
  <si>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</si>
  <si>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</si>
  <si>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</si>
  <si>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</si>
  <si>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</si>
  <si>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</si>
  <si>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</si>
  <si>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</si>
  <si>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</si>
  <si>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</si>
  <si>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</si>
  <si>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</si>
  <si>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Budget</t>
  </si>
  <si>
    <t>Total</t>
  </si>
  <si>
    <t>Year: ________</t>
  </si>
  <si>
    <t>Month/Year: ____________</t>
  </si>
  <si>
    <t>Cable</t>
  </si>
  <si>
    <t>Registration</t>
  </si>
  <si>
    <t>Type Your Name Here</t>
  </si>
  <si>
    <t>Savings Account</t>
  </si>
  <si>
    <t>Checking Account</t>
  </si>
  <si>
    <t>Cash Flow Statement</t>
  </si>
  <si>
    <t>Other Loan 1 Payment</t>
  </si>
  <si>
    <t>Credit Card 1 Payment</t>
  </si>
  <si>
    <t>Loan 1 Payment</t>
  </si>
  <si>
    <t>Student Loan Balance</t>
  </si>
  <si>
    <t>Furniture Loan Balance</t>
  </si>
  <si>
    <t>Furniture Market Value</t>
  </si>
  <si>
    <t>Retirement 1 (401k)</t>
  </si>
  <si>
    <t>Retirement 2 (Roth IRA)</t>
  </si>
  <si>
    <t>Total Investments</t>
  </si>
  <si>
    <t>Cash and Investments</t>
  </si>
  <si>
    <t>Total Real Estate</t>
  </si>
  <si>
    <t>Condominium or House</t>
  </si>
  <si>
    <t>2nd Mortgage (a.k.a. HELOC)</t>
  </si>
  <si>
    <t>1st Mortgage on Condominum or House</t>
  </si>
  <si>
    <r>
      <t>Auto 1 Market Value (</t>
    </r>
    <r>
      <rPr>
        <b/>
        <i/>
        <sz val="10"/>
        <rFont val="Arial"/>
        <family val="2"/>
      </rPr>
      <t>overwrite name of car</t>
    </r>
    <r>
      <rPr>
        <sz val="10"/>
        <rFont val="Arial"/>
        <family val="0"/>
      </rPr>
      <t>)</t>
    </r>
  </si>
  <si>
    <r>
      <t>Auto 2 Market Value (</t>
    </r>
    <r>
      <rPr>
        <b/>
        <i/>
        <sz val="10"/>
        <rFont val="Arial"/>
        <family val="2"/>
      </rPr>
      <t>overwrite name of car</t>
    </r>
    <r>
      <rPr>
        <sz val="10"/>
        <rFont val="Arial"/>
        <family val="0"/>
      </rPr>
      <t>)</t>
    </r>
  </si>
  <si>
    <r>
      <t>Other 1 (</t>
    </r>
    <r>
      <rPr>
        <b/>
        <i/>
        <sz val="10"/>
        <rFont val="Arial"/>
        <family val="2"/>
      </rPr>
      <t>overwrite name of other asset</t>
    </r>
    <r>
      <rPr>
        <sz val="10"/>
        <rFont val="Arial"/>
        <family val="0"/>
      </rPr>
      <t>)</t>
    </r>
  </si>
  <si>
    <r>
      <t>Other 2 (</t>
    </r>
    <r>
      <rPr>
        <b/>
        <i/>
        <sz val="10"/>
        <rFont val="Arial"/>
        <family val="2"/>
      </rPr>
      <t>overwrite name of other asset</t>
    </r>
    <r>
      <rPr>
        <sz val="10"/>
        <rFont val="Arial"/>
        <family val="0"/>
      </rPr>
      <t>)</t>
    </r>
  </si>
  <si>
    <r>
      <t>Investment 1 (</t>
    </r>
    <r>
      <rPr>
        <b/>
        <i/>
        <sz val="10"/>
        <rFont val="Arial"/>
        <family val="2"/>
      </rPr>
      <t>overwrite name of investment</t>
    </r>
    <r>
      <rPr>
        <sz val="10"/>
        <rFont val="Arial"/>
        <family val="0"/>
      </rPr>
      <t>)</t>
    </r>
  </si>
  <si>
    <r>
      <t>Investment 2 (</t>
    </r>
    <r>
      <rPr>
        <b/>
        <i/>
        <sz val="10"/>
        <rFont val="Arial"/>
        <family val="2"/>
      </rPr>
      <t>overwrite name of investment</t>
    </r>
    <r>
      <rPr>
        <sz val="10"/>
        <rFont val="Arial"/>
        <family val="0"/>
      </rPr>
      <t>)</t>
    </r>
  </si>
  <si>
    <r>
      <t xml:space="preserve">Retirement 1  (example: 401k, </t>
    </r>
    <r>
      <rPr>
        <b/>
        <i/>
        <sz val="10"/>
        <rFont val="Arial"/>
        <family val="2"/>
      </rPr>
      <t>overwrite name</t>
    </r>
    <r>
      <rPr>
        <sz val="10"/>
        <rFont val="Arial"/>
        <family val="0"/>
      </rPr>
      <t>)</t>
    </r>
  </si>
  <si>
    <r>
      <t xml:space="preserve">Retirement 2 (example: Roth IRA, </t>
    </r>
    <r>
      <rPr>
        <b/>
        <i/>
        <sz val="10"/>
        <rFont val="Arial"/>
        <family val="2"/>
      </rPr>
      <t>overwrite name</t>
    </r>
    <r>
      <rPr>
        <sz val="10"/>
        <rFont val="Arial"/>
        <family val="0"/>
      </rPr>
      <t>)</t>
    </r>
  </si>
  <si>
    <r>
      <t xml:space="preserve">Retirement 3 (example: Pension plan, </t>
    </r>
    <r>
      <rPr>
        <b/>
        <i/>
        <sz val="10"/>
        <rFont val="Arial"/>
        <family val="2"/>
      </rPr>
      <t>overwrite name</t>
    </r>
    <r>
      <rPr>
        <sz val="10"/>
        <rFont val="Arial"/>
        <family val="0"/>
      </rPr>
      <t>)</t>
    </r>
  </si>
  <si>
    <r>
      <t>Credit Card 1 Balance (</t>
    </r>
    <r>
      <rPr>
        <b/>
        <i/>
        <sz val="10"/>
        <rFont val="Arial"/>
        <family val="2"/>
      </rPr>
      <t>enter name of card</t>
    </r>
    <r>
      <rPr>
        <sz val="10"/>
        <rFont val="Arial"/>
        <family val="0"/>
      </rPr>
      <t>)</t>
    </r>
  </si>
  <si>
    <r>
      <t>Credit Card 2 Balance (</t>
    </r>
    <r>
      <rPr>
        <b/>
        <i/>
        <sz val="10"/>
        <rFont val="Arial"/>
        <family val="2"/>
      </rPr>
      <t>enter name of card</t>
    </r>
    <r>
      <rPr>
        <sz val="10"/>
        <rFont val="Arial"/>
        <family val="0"/>
      </rPr>
      <t>)</t>
    </r>
  </si>
  <si>
    <r>
      <t>Auto 1 Balance (</t>
    </r>
    <r>
      <rPr>
        <b/>
        <i/>
        <sz val="10"/>
        <rFont val="Arial"/>
        <family val="2"/>
      </rPr>
      <t>overwrite name of car</t>
    </r>
    <r>
      <rPr>
        <sz val="10"/>
        <rFont val="Arial"/>
        <family val="0"/>
      </rPr>
      <t>)</t>
    </r>
  </si>
  <si>
    <r>
      <t>Auto 2 Balance (</t>
    </r>
    <r>
      <rPr>
        <b/>
        <i/>
        <sz val="10"/>
        <rFont val="Arial"/>
        <family val="2"/>
      </rPr>
      <t>overwrite name of car</t>
    </r>
    <r>
      <rPr>
        <sz val="10"/>
        <rFont val="Arial"/>
        <family val="0"/>
      </rPr>
      <t>)</t>
    </r>
  </si>
  <si>
    <r>
      <t>Other 1 (</t>
    </r>
    <r>
      <rPr>
        <b/>
        <i/>
        <sz val="10"/>
        <rFont val="Arial"/>
        <family val="2"/>
      </rPr>
      <t>overwrite name</t>
    </r>
    <r>
      <rPr>
        <sz val="10"/>
        <rFont val="Arial"/>
        <family val="2"/>
      </rPr>
      <t>)</t>
    </r>
  </si>
  <si>
    <r>
      <t xml:space="preserve">Loan 1 </t>
    </r>
    <r>
      <rPr>
        <i/>
        <sz val="10"/>
        <rFont val="Arial"/>
        <family val="2"/>
      </rPr>
      <t>Payment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overwrite name of loan</t>
    </r>
    <r>
      <rPr>
        <sz val="10"/>
        <rFont val="Arial"/>
        <family val="0"/>
      </rPr>
      <t>)</t>
    </r>
  </si>
  <si>
    <r>
      <t xml:space="preserve">Credit Card 1 </t>
    </r>
    <r>
      <rPr>
        <i/>
        <sz val="10"/>
        <rFont val="Arial"/>
        <family val="2"/>
      </rPr>
      <t>Payment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overwrite name</t>
    </r>
    <r>
      <rPr>
        <sz val="10"/>
        <rFont val="Arial"/>
        <family val="0"/>
      </rPr>
      <t>)</t>
    </r>
  </si>
  <si>
    <r>
      <t xml:space="preserve">Other Loan 1 </t>
    </r>
    <r>
      <rPr>
        <i/>
        <sz val="10"/>
        <rFont val="Arial"/>
        <family val="2"/>
      </rPr>
      <t>Payment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overwrite name</t>
    </r>
    <r>
      <rPr>
        <sz val="10"/>
        <rFont val="Arial"/>
        <family val="0"/>
      </rPr>
      <t>)</t>
    </r>
  </si>
  <si>
    <r>
      <t xml:space="preserve">Personal 1 (example: Gym, </t>
    </r>
    <r>
      <rPr>
        <b/>
        <i/>
        <sz val="10"/>
        <rFont val="Arial"/>
        <family val="2"/>
      </rPr>
      <t>overwrite name</t>
    </r>
    <r>
      <rPr>
        <sz val="10"/>
        <rFont val="Arial"/>
        <family val="0"/>
      </rPr>
      <t>)</t>
    </r>
  </si>
  <si>
    <r>
      <t>Personal 2 (</t>
    </r>
    <r>
      <rPr>
        <b/>
        <i/>
        <sz val="10"/>
        <rFont val="Arial"/>
        <family val="2"/>
      </rPr>
      <t>overwrite name</t>
    </r>
    <r>
      <rPr>
        <sz val="10"/>
        <rFont val="Arial"/>
        <family val="0"/>
      </rPr>
      <t>)</t>
    </r>
  </si>
  <si>
    <r>
      <t xml:space="preserve">Retirement 1 (example: 401k, </t>
    </r>
    <r>
      <rPr>
        <b/>
        <sz val="10"/>
        <rFont val="Arial"/>
        <family val="2"/>
      </rPr>
      <t>overwrite name</t>
    </r>
    <r>
      <rPr>
        <sz val="10"/>
        <rFont val="Arial"/>
        <family val="0"/>
      </rPr>
      <t>)</t>
    </r>
  </si>
  <si>
    <r>
      <t xml:space="preserve">Retirement 2 (example: Roth IRA, </t>
    </r>
    <r>
      <rPr>
        <b/>
        <sz val="10"/>
        <rFont val="Arial"/>
        <family val="2"/>
      </rPr>
      <t>overwrite name</t>
    </r>
    <r>
      <rPr>
        <sz val="10"/>
        <rFont val="Arial"/>
        <family val="0"/>
      </rPr>
      <t>)</t>
    </r>
  </si>
  <si>
    <t>the cash flow statement, and the next sheet, the</t>
  </si>
  <si>
    <t>net worth statement.  Do not just submit the cash</t>
  </si>
  <si>
    <t>cash flow statement!  Look at the bottom of the</t>
  </si>
  <si>
    <t>page.  Do you see the tab marked [NetWorth]?</t>
  </si>
  <si>
    <t>Click on it after you are done with the cash flow</t>
  </si>
  <si>
    <r>
      <t xml:space="preserve">Note: There are </t>
    </r>
    <r>
      <rPr>
        <b/>
        <i/>
        <sz val="10"/>
        <rFont val="Arial"/>
        <family val="2"/>
      </rPr>
      <t>two</t>
    </r>
    <r>
      <rPr>
        <i/>
        <sz val="10"/>
        <rFont val="Arial"/>
        <family val="2"/>
      </rPr>
      <t xml:space="preserve"> required sheets, this sheet,</t>
    </r>
  </si>
  <si>
    <t>Please watch the presentation.  It is common for</t>
  </si>
  <si>
    <t>many students to simply submit the cash flow</t>
  </si>
  <si>
    <t>statement without the net worth statement.</t>
  </si>
  <si>
    <t>statement on this sheet. Submit both the cash</t>
  </si>
  <si>
    <t>statement and the net worth statement.</t>
  </si>
  <si>
    <t>The [Monthly] and [Yearly] sheets are for your own</t>
  </si>
  <si>
    <t>usage.  They are not required.  Again, please watch</t>
  </si>
  <si>
    <t>the presentation as it will explain everything about</t>
  </si>
  <si>
    <t>how to use this spreadsheet.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</si>
</sst>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right"/>
    </xf>
    <xf numFmtId="165" fontId="0" fillId="0" borderId="0" xfId="17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3" xfId="15" applyNumberFormat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167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left"/>
    </xf>
    <xf numFmtId="165" fontId="0" fillId="0" borderId="7" xfId="0" applyNumberFormat="1" applyBorder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9" xfId="0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/>
    </xf>
    <xf numFmtId="165" fontId="0" fillId="0" borderId="0" xfId="17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6" xfId="15" applyNumberForma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Fill="1" applyBorder="1" applyAlignment="1">
      <alignment horizontal="center"/>
    </xf>
    <xf numFmtId="165" fontId="0" fillId="2" borderId="12" xfId="17" applyNumberFormat="1" applyFill="1" applyBorder="1" applyAlignment="1">
      <alignment/>
    </xf>
    <xf numFmtId="165" fontId="0" fillId="2" borderId="14" xfId="17" applyNumberFormat="1" applyFill="1" applyBorder="1" applyAlignment="1">
      <alignment/>
    </xf>
    <xf numFmtId="165" fontId="0" fillId="2" borderId="3" xfId="17" applyNumberFormat="1" applyFill="1" applyBorder="1" applyAlignment="1">
      <alignment/>
    </xf>
    <xf numFmtId="167" fontId="0" fillId="2" borderId="13" xfId="15" applyNumberFormat="1" applyFill="1" applyBorder="1" applyAlignment="1">
      <alignment/>
    </xf>
    <xf numFmtId="167" fontId="0" fillId="2" borderId="3" xfId="15" applyNumberFormat="1" applyFill="1" applyBorder="1" applyAlignment="1">
      <alignment/>
    </xf>
    <xf numFmtId="165" fontId="0" fillId="2" borderId="0" xfId="17" applyNumberFormat="1" applyFill="1" applyBorder="1" applyAlignment="1">
      <alignment/>
    </xf>
    <xf numFmtId="167" fontId="0" fillId="2" borderId="3" xfId="0" applyNumberFormat="1" applyFill="1" applyBorder="1" applyAlignment="1">
      <alignment/>
    </xf>
    <xf numFmtId="167" fontId="0" fillId="2" borderId="0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  <xf numFmtId="165" fontId="0" fillId="2" borderId="14" xfId="0" applyNumberFormat="1" applyFill="1" applyBorder="1" applyAlignment="1">
      <alignment/>
    </xf>
    <xf numFmtId="165" fontId="0" fillId="2" borderId="12" xfId="0" applyNumberFormat="1" applyFill="1" applyBorder="1" applyAlignment="1">
      <alignment/>
    </xf>
    <xf numFmtId="165" fontId="0" fillId="2" borderId="7" xfId="0" applyNumberFormat="1" applyFill="1" applyBorder="1" applyAlignment="1">
      <alignment/>
    </xf>
    <xf numFmtId="167" fontId="0" fillId="2" borderId="6" xfId="15" applyNumberFormat="1" applyFill="1" applyBorder="1" applyAlignment="1">
      <alignment/>
    </xf>
    <xf numFmtId="167" fontId="0" fillId="2" borderId="0" xfId="15" applyNumberFormat="1" applyFill="1" applyBorder="1" applyAlignment="1">
      <alignment/>
    </xf>
    <xf numFmtId="165" fontId="0" fillId="2" borderId="18" xfId="0" applyNumberFormat="1" applyFill="1" applyBorder="1" applyAlignment="1">
      <alignment/>
    </xf>
    <xf numFmtId="165" fontId="0" fillId="2" borderId="12" xfId="17" applyNumberFormat="1" applyFill="1" applyBorder="1" applyAlignment="1">
      <alignment/>
    </xf>
    <xf numFmtId="165" fontId="0" fillId="2" borderId="0" xfId="17" applyNumberFormat="1" applyFill="1" applyBorder="1" applyAlignment="1">
      <alignment/>
    </xf>
    <xf numFmtId="167" fontId="0" fillId="2" borderId="6" xfId="15" applyNumberFormat="1" applyFill="1" applyBorder="1" applyAlignment="1">
      <alignment/>
    </xf>
    <xf numFmtId="167" fontId="0" fillId="2" borderId="0" xfId="15" applyNumberFormat="1" applyFill="1" applyBorder="1" applyAlignment="1">
      <alignment/>
    </xf>
    <xf numFmtId="165" fontId="0" fillId="2" borderId="7" xfId="17" applyNumberFormat="1" applyFill="1" applyBorder="1" applyAlignment="1">
      <alignment/>
    </xf>
    <xf numFmtId="165" fontId="0" fillId="2" borderId="19" xfId="0" applyNumberFormat="1" applyFill="1" applyBorder="1" applyAlignment="1">
      <alignment/>
    </xf>
    <xf numFmtId="165" fontId="0" fillId="2" borderId="16" xfId="0" applyNumberFormat="1" applyFill="1" applyBorder="1" applyAlignment="1">
      <alignment/>
    </xf>
    <xf numFmtId="165" fontId="0" fillId="2" borderId="16" xfId="17" applyNumberFormat="1" applyFill="1" applyBorder="1" applyAlignment="1">
      <alignment/>
    </xf>
    <xf numFmtId="165" fontId="0" fillId="2" borderId="15" xfId="0" applyNumberFormat="1" applyFill="1" applyBorder="1" applyAlignment="1">
      <alignment/>
    </xf>
    <xf numFmtId="167" fontId="0" fillId="2" borderId="20" xfId="0" applyNumberFormat="1" applyFill="1" applyBorder="1" applyAlignment="1">
      <alignment/>
    </xf>
    <xf numFmtId="167" fontId="0" fillId="2" borderId="16" xfId="0" applyNumberFormat="1" applyFill="1" applyBorder="1" applyAlignment="1">
      <alignment/>
    </xf>
    <xf numFmtId="165" fontId="0" fillId="0" borderId="0" xfId="17" applyNumberFormat="1" applyFont="1" applyFill="1" applyBorder="1" applyAlignment="1">
      <alignment/>
    </xf>
    <xf numFmtId="165" fontId="0" fillId="0" borderId="0" xfId="17" applyNumberFormat="1" applyFont="1" applyBorder="1" applyAlignment="1">
      <alignment/>
    </xf>
    <xf numFmtId="165" fontId="0" fillId="0" borderId="6" xfId="17" applyNumberForma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0" fontId="0" fillId="0" borderId="0" xfId="0" applyNumberForma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1.7109375" style="0" customWidth="1"/>
    <col min="2" max="3" width="16.7109375" style="0" customWidth="1"/>
    <col min="4" max="4" width="7.140625" style="0" customWidth="1"/>
    <col min="5" max="5" width="43.140625" style="0" bestFit="1" customWidth="1"/>
  </cols>
  <sheetData>
    <row r="1" spans="1:3" ht="27" customHeight="1" thickBot="1">
      <c r="A1" s="76" t="s">
        <v>84</v>
      </c>
      <c r="B1" s="85" t="s">
        <v>87</v>
      </c>
      <c r="C1" s="85"/>
    </row>
    <row r="2" spans="1:3" ht="12.75">
      <c r="A2" s="1" t="s">
        <v>0</v>
      </c>
      <c r="B2" s="40" t="s">
        <v>4</v>
      </c>
      <c r="C2" s="41" t="s">
        <v>5</v>
      </c>
    </row>
    <row r="3" spans="1:3" ht="12.75">
      <c r="A3" s="2" t="s">
        <v>1</v>
      </c>
      <c r="B3" s="3">
        <v>2500</v>
      </c>
      <c r="C3" s="49">
        <f>B3*12</f>
        <v>30000</v>
      </c>
    </row>
    <row r="4" spans="1:3" ht="12.75">
      <c r="A4" s="7" t="s">
        <v>2</v>
      </c>
      <c r="B4" s="8">
        <v>500</v>
      </c>
      <c r="C4" s="50">
        <f>B4*12</f>
        <v>6000</v>
      </c>
    </row>
    <row r="5" spans="1:3" ht="13.5" thickBot="1">
      <c r="A5" s="6" t="s">
        <v>3</v>
      </c>
      <c r="B5" s="47">
        <f>SUM(B3:B4)</f>
        <v>3000</v>
      </c>
      <c r="C5" s="48">
        <f>SUM(C3:C4)</f>
        <v>36000</v>
      </c>
    </row>
    <row r="6" ht="12" customHeight="1" thickBot="1"/>
    <row r="7" spans="1:5" ht="12.75">
      <c r="A7" s="1" t="s">
        <v>6</v>
      </c>
      <c r="B7" s="14"/>
      <c r="C7" s="15"/>
      <c r="E7" s="80" t="s">
        <v>128</v>
      </c>
    </row>
    <row r="8" spans="1:5" ht="12.75">
      <c r="A8" s="16"/>
      <c r="B8" s="17"/>
      <c r="C8" s="18"/>
      <c r="E8" s="81" t="s">
        <v>123</v>
      </c>
    </row>
    <row r="9" spans="1:5" ht="12.75">
      <c r="A9" s="19" t="s">
        <v>7</v>
      </c>
      <c r="B9" s="3">
        <f>B3*0.14</f>
        <v>350.00000000000006</v>
      </c>
      <c r="C9" s="49">
        <f>B9*12</f>
        <v>4200.000000000001</v>
      </c>
      <c r="E9" s="81" t="s">
        <v>124</v>
      </c>
    </row>
    <row r="10" spans="1:5" ht="12.75">
      <c r="A10" s="16"/>
      <c r="B10" s="17"/>
      <c r="C10" s="18"/>
      <c r="E10" s="81" t="s">
        <v>125</v>
      </c>
    </row>
    <row r="11" spans="1:5" ht="12.75">
      <c r="A11" s="28" t="s">
        <v>8</v>
      </c>
      <c r="B11" s="4"/>
      <c r="C11" s="5"/>
      <c r="E11" s="81" t="s">
        <v>126</v>
      </c>
    </row>
    <row r="12" spans="1:5" ht="12.75">
      <c r="A12" s="20" t="s">
        <v>9</v>
      </c>
      <c r="B12" s="4">
        <v>650</v>
      </c>
      <c r="C12" s="51">
        <f aca="true" t="shared" si="0" ref="C12:C19">B12*12</f>
        <v>7800</v>
      </c>
      <c r="E12" s="81" t="s">
        <v>127</v>
      </c>
    </row>
    <row r="13" spans="1:5" ht="12.75">
      <c r="A13" s="20" t="s">
        <v>10</v>
      </c>
      <c r="B13" s="4">
        <v>35</v>
      </c>
      <c r="C13" s="51">
        <f t="shared" si="0"/>
        <v>420</v>
      </c>
      <c r="E13" s="81" t="s">
        <v>132</v>
      </c>
    </row>
    <row r="14" spans="1:5" ht="12.75">
      <c r="A14" s="20" t="s">
        <v>11</v>
      </c>
      <c r="B14" s="4">
        <v>65</v>
      </c>
      <c r="C14" s="51">
        <f t="shared" si="0"/>
        <v>780</v>
      </c>
      <c r="E14" s="81" t="s">
        <v>133</v>
      </c>
    </row>
    <row r="15" spans="1:5" ht="12.75">
      <c r="A15" s="20" t="s">
        <v>82</v>
      </c>
      <c r="B15" s="4">
        <v>35</v>
      </c>
      <c r="C15" s="51">
        <f t="shared" si="0"/>
        <v>420</v>
      </c>
      <c r="E15" s="82"/>
    </row>
    <row r="16" spans="1:5" ht="12.75">
      <c r="A16" s="20" t="s">
        <v>12</v>
      </c>
      <c r="B16" s="4">
        <v>400</v>
      </c>
      <c r="C16" s="51">
        <f t="shared" si="0"/>
        <v>4800</v>
      </c>
      <c r="E16" s="81" t="s">
        <v>129</v>
      </c>
    </row>
    <row r="17" spans="1:5" ht="12.75">
      <c r="A17" s="20" t="s">
        <v>13</v>
      </c>
      <c r="B17" s="4">
        <v>50</v>
      </c>
      <c r="C17" s="51">
        <f t="shared" si="0"/>
        <v>600</v>
      </c>
      <c r="E17" s="81" t="s">
        <v>130</v>
      </c>
    </row>
    <row r="18" spans="1:5" ht="12.75">
      <c r="A18" s="20" t="s">
        <v>14</v>
      </c>
      <c r="B18" s="4">
        <v>25</v>
      </c>
      <c r="C18" s="51">
        <f t="shared" si="0"/>
        <v>300</v>
      </c>
      <c r="E18" s="81" t="s">
        <v>131</v>
      </c>
    </row>
    <row r="19" spans="1:5" ht="12.75">
      <c r="A19" s="20" t="s">
        <v>115</v>
      </c>
      <c r="B19" s="4">
        <v>25</v>
      </c>
      <c r="C19" s="51">
        <f t="shared" si="0"/>
        <v>300</v>
      </c>
      <c r="E19" s="82"/>
    </row>
    <row r="20" spans="1:5" ht="12.75">
      <c r="A20" s="21" t="s">
        <v>16</v>
      </c>
      <c r="B20" s="8">
        <v>100</v>
      </c>
      <c r="C20" s="50">
        <f>B20*12</f>
        <v>1200</v>
      </c>
      <c r="E20" s="83" t="s">
        <v>134</v>
      </c>
    </row>
    <row r="21" spans="1:5" ht="12.75">
      <c r="A21" s="22" t="s">
        <v>17</v>
      </c>
      <c r="B21" s="52">
        <f>SUM(B11:B20)</f>
        <v>1385</v>
      </c>
      <c r="C21" s="49">
        <f>SUM(C11:C20)</f>
        <v>16620</v>
      </c>
      <c r="E21" s="83" t="s">
        <v>135</v>
      </c>
    </row>
    <row r="22" spans="1:5" ht="12.75">
      <c r="A22" s="16"/>
      <c r="B22" s="17"/>
      <c r="C22" s="18"/>
      <c r="E22" s="83" t="s">
        <v>136</v>
      </c>
    </row>
    <row r="23" spans="1:5" ht="12.75">
      <c r="A23" s="19" t="s">
        <v>18</v>
      </c>
      <c r="B23" s="17"/>
      <c r="C23" s="18"/>
      <c r="E23" s="84" t="s">
        <v>137</v>
      </c>
    </row>
    <row r="24" spans="1:3" ht="12.75">
      <c r="A24" s="2" t="s">
        <v>19</v>
      </c>
      <c r="B24" s="4">
        <v>175</v>
      </c>
      <c r="C24" s="51">
        <f aca="true" t="shared" si="1" ref="C24:C29">B24*12</f>
        <v>2100</v>
      </c>
    </row>
    <row r="25" spans="1:3" ht="12.75">
      <c r="A25" s="2" t="s">
        <v>20</v>
      </c>
      <c r="B25" s="4">
        <v>125</v>
      </c>
      <c r="C25" s="51">
        <f t="shared" si="1"/>
        <v>1500</v>
      </c>
    </row>
    <row r="26" spans="1:3" ht="12.75">
      <c r="A26" s="2" t="s">
        <v>21</v>
      </c>
      <c r="B26" s="4">
        <v>80</v>
      </c>
      <c r="C26" s="51">
        <f t="shared" si="1"/>
        <v>960</v>
      </c>
    </row>
    <row r="27" spans="1:3" ht="12.75">
      <c r="A27" s="2" t="s">
        <v>22</v>
      </c>
      <c r="B27" s="4">
        <v>100</v>
      </c>
      <c r="C27" s="51">
        <f t="shared" si="1"/>
        <v>1200</v>
      </c>
    </row>
    <row r="28" spans="1:3" ht="12.75">
      <c r="A28" s="2" t="s">
        <v>15</v>
      </c>
      <c r="B28" s="4">
        <v>10</v>
      </c>
      <c r="C28" s="51">
        <f t="shared" si="1"/>
        <v>120</v>
      </c>
    </row>
    <row r="29" spans="1:3" ht="12.75">
      <c r="A29" s="7" t="s">
        <v>83</v>
      </c>
      <c r="B29" s="8">
        <v>15</v>
      </c>
      <c r="C29" s="50">
        <f t="shared" si="1"/>
        <v>180</v>
      </c>
    </row>
    <row r="30" spans="1:3" ht="12.75">
      <c r="A30" s="22" t="s">
        <v>23</v>
      </c>
      <c r="B30" s="52">
        <f>SUM(B23:B29)</f>
        <v>505</v>
      </c>
      <c r="C30" s="49">
        <f>SUM(C23:C29)</f>
        <v>6060</v>
      </c>
    </row>
    <row r="31" spans="1:3" ht="12.75">
      <c r="A31" s="16"/>
      <c r="B31" s="17"/>
      <c r="C31" s="18"/>
    </row>
    <row r="32" spans="1:3" ht="12.75">
      <c r="A32" s="23" t="s">
        <v>24</v>
      </c>
      <c r="B32" s="17"/>
      <c r="C32" s="18"/>
    </row>
    <row r="33" spans="1:3" ht="12.75">
      <c r="A33" s="2" t="s">
        <v>116</v>
      </c>
      <c r="B33" s="4">
        <v>50</v>
      </c>
      <c r="C33" s="51">
        <f>B33*12</f>
        <v>600</v>
      </c>
    </row>
    <row r="34" spans="1:5" ht="12.75">
      <c r="A34" s="2" t="s">
        <v>117</v>
      </c>
      <c r="B34" s="4">
        <v>30</v>
      </c>
      <c r="C34" s="51">
        <f>B34*12</f>
        <v>360</v>
      </c>
      <c r="E34" s="79"/>
    </row>
    <row r="35" spans="1:5" ht="12.75">
      <c r="A35" s="7" t="s">
        <v>118</v>
      </c>
      <c r="B35" s="8">
        <v>50</v>
      </c>
      <c r="C35" s="50">
        <f>B35*12</f>
        <v>600</v>
      </c>
      <c r="E35" s="79"/>
    </row>
    <row r="36" spans="1:5" ht="12.75">
      <c r="A36" s="22" t="s">
        <v>25</v>
      </c>
      <c r="B36" s="52">
        <f>SUM(B32:B35)</f>
        <v>130</v>
      </c>
      <c r="C36" s="49">
        <f>SUM(C32:C35)</f>
        <v>1560</v>
      </c>
      <c r="E36" s="79"/>
    </row>
    <row r="37" spans="1:3" ht="12.75">
      <c r="A37" s="16"/>
      <c r="B37" s="17"/>
      <c r="C37" s="18"/>
    </row>
    <row r="38" spans="1:3" ht="12.75">
      <c r="A38" s="23" t="s">
        <v>26</v>
      </c>
      <c r="B38" s="17"/>
      <c r="C38" s="18"/>
    </row>
    <row r="39" spans="1:3" ht="12.75">
      <c r="A39" s="24" t="s">
        <v>119</v>
      </c>
      <c r="B39" s="4">
        <v>25</v>
      </c>
      <c r="C39" s="51">
        <f>B39*12</f>
        <v>300</v>
      </c>
    </row>
    <row r="40" spans="1:3" ht="12.75">
      <c r="A40" s="24" t="s">
        <v>120</v>
      </c>
      <c r="B40" s="4">
        <v>25</v>
      </c>
      <c r="C40" s="51">
        <f>B40*12</f>
        <v>300</v>
      </c>
    </row>
    <row r="41" spans="1:3" ht="12.75">
      <c r="A41" s="24" t="s">
        <v>29</v>
      </c>
      <c r="B41" s="4">
        <v>20</v>
      </c>
      <c r="C41" s="51">
        <f>B41*12</f>
        <v>240</v>
      </c>
    </row>
    <row r="42" spans="1:3" ht="12.75">
      <c r="A42" s="24" t="s">
        <v>30</v>
      </c>
      <c r="B42" s="4">
        <v>20</v>
      </c>
      <c r="C42" s="51">
        <f>B42*12</f>
        <v>240</v>
      </c>
    </row>
    <row r="43" spans="1:3" ht="12.75">
      <c r="A43" s="25" t="s">
        <v>31</v>
      </c>
      <c r="B43" s="8">
        <v>80</v>
      </c>
      <c r="C43" s="50">
        <f>B43*12</f>
        <v>960</v>
      </c>
    </row>
    <row r="44" spans="1:3" ht="12.75">
      <c r="A44" s="26" t="s">
        <v>32</v>
      </c>
      <c r="B44" s="54">
        <f>SUM(B38:B43)</f>
        <v>170</v>
      </c>
      <c r="C44" s="53">
        <f>SUM(C38:C43)</f>
        <v>2040</v>
      </c>
    </row>
    <row r="45" spans="1:3" ht="12.75">
      <c r="A45" s="16"/>
      <c r="B45" s="17"/>
      <c r="C45" s="18"/>
    </row>
    <row r="46" spans="1:3" ht="12.75">
      <c r="A46" s="23" t="s">
        <v>21</v>
      </c>
      <c r="B46" s="17"/>
      <c r="C46" s="18"/>
    </row>
    <row r="47" spans="1:3" ht="12.75">
      <c r="A47" s="24" t="s">
        <v>33</v>
      </c>
      <c r="B47" s="4">
        <v>25</v>
      </c>
      <c r="C47" s="51">
        <f>B47*12</f>
        <v>300</v>
      </c>
    </row>
    <row r="48" spans="1:3" ht="12.75">
      <c r="A48" s="24" t="s">
        <v>34</v>
      </c>
      <c r="B48" s="4">
        <v>25</v>
      </c>
      <c r="C48" s="51">
        <f>B48*12</f>
        <v>300</v>
      </c>
    </row>
    <row r="49" spans="1:3" ht="12.75">
      <c r="A49" s="24" t="s">
        <v>14</v>
      </c>
      <c r="B49" s="4">
        <v>25</v>
      </c>
      <c r="C49" s="51">
        <f>B49*12</f>
        <v>300</v>
      </c>
    </row>
    <row r="50" spans="1:3" ht="12.75">
      <c r="A50" s="25" t="s">
        <v>35</v>
      </c>
      <c r="B50" s="8">
        <v>25</v>
      </c>
      <c r="C50" s="50">
        <f>B50*12</f>
        <v>300</v>
      </c>
    </row>
    <row r="51" spans="1:3" ht="12.75">
      <c r="A51" s="26" t="s">
        <v>36</v>
      </c>
      <c r="B51" s="52">
        <f>SUM(B46:B50)</f>
        <v>100</v>
      </c>
      <c r="C51" s="49">
        <f>SUM(C46:C50)</f>
        <v>1200</v>
      </c>
    </row>
    <row r="52" spans="1:3" ht="12.75">
      <c r="A52" s="16"/>
      <c r="B52" s="17"/>
      <c r="C52" s="18"/>
    </row>
    <row r="53" spans="1:3" ht="12.75">
      <c r="A53" s="23" t="s">
        <v>37</v>
      </c>
      <c r="B53" s="73">
        <v>25</v>
      </c>
      <c r="C53" s="49">
        <f>B53*12</f>
        <v>300</v>
      </c>
    </row>
    <row r="54" spans="1:3" ht="12.75">
      <c r="A54" s="16"/>
      <c r="B54" s="17"/>
      <c r="C54" s="18"/>
    </row>
    <row r="55" spans="1:3" ht="12.75">
      <c r="A55" s="19" t="s">
        <v>38</v>
      </c>
      <c r="B55" s="17"/>
      <c r="C55" s="18"/>
    </row>
    <row r="56" spans="1:3" ht="12.75">
      <c r="A56" s="2" t="s">
        <v>42</v>
      </c>
      <c r="B56" s="4">
        <f>GrossIncome*0.0765</f>
        <v>229.5</v>
      </c>
      <c r="C56" s="51">
        <f>B56*12</f>
        <v>2754</v>
      </c>
    </row>
    <row r="57" spans="1:3" ht="12.75">
      <c r="A57" s="2" t="s">
        <v>121</v>
      </c>
      <c r="B57" s="4">
        <v>50</v>
      </c>
      <c r="C57" s="51">
        <f>B57*12</f>
        <v>600</v>
      </c>
    </row>
    <row r="58" spans="1:3" ht="12.75">
      <c r="A58" s="7" t="s">
        <v>122</v>
      </c>
      <c r="B58" s="8">
        <v>50</v>
      </c>
      <c r="C58" s="50">
        <f>B58*12</f>
        <v>600</v>
      </c>
    </row>
    <row r="59" spans="1:3" ht="13.5" thickBot="1">
      <c r="A59" s="6" t="s">
        <v>41</v>
      </c>
      <c r="B59" s="47">
        <f>SUM(B55:B58)</f>
        <v>329.5</v>
      </c>
      <c r="C59" s="48">
        <f>SUM(C55:C58)</f>
        <v>3954</v>
      </c>
    </row>
    <row r="60" ht="13.5" thickBot="1"/>
    <row r="61" spans="1:3" ht="12.75">
      <c r="A61" s="10" t="s">
        <v>43</v>
      </c>
      <c r="B61" s="58">
        <f>GrossIncome</f>
        <v>3000</v>
      </c>
      <c r="C61" s="55">
        <f>B61*12</f>
        <v>36000</v>
      </c>
    </row>
    <row r="62" spans="1:3" ht="12.75">
      <c r="A62" s="12" t="s">
        <v>44</v>
      </c>
      <c r="B62" s="59">
        <f>IncomeTaxExpense+HouseholdExpense+AutomobileExpense+LiabilitiesExpense+PersonalExpense+InsuranceExpense+SavingsExpense+RetirementExpense</f>
        <v>2994.5</v>
      </c>
      <c r="C62" s="50">
        <f>B62*12</f>
        <v>35934</v>
      </c>
    </row>
    <row r="63" spans="1:3" ht="13.5" thickBot="1">
      <c r="A63" s="13" t="s">
        <v>45</v>
      </c>
      <c r="B63" s="57">
        <f>B61-B62</f>
        <v>5.5</v>
      </c>
      <c r="C63" s="56">
        <f>C61-C62</f>
        <v>66</v>
      </c>
    </row>
  </sheetData>
  <mergeCells count="1">
    <mergeCell ref="B1:C1"/>
  </mergeCells>
  <printOptions/>
  <pageMargins left="1.82" right="0.75" top="0.37" bottom="0.5" header="0" footer="0"/>
  <pageSetup fitToHeight="1" fitToWidth="1" horizontalDpi="300" verticalDpi="3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1">
      <selection activeCell="A1" sqref="A1"/>
    </sheetView>
  </sheetViews>
  <sheetFormatPr defaultColWidth="9.140625" defaultRowHeight="12.75"/>
  <cols>
    <col min="1" max="1" width="49.28125" style="0" customWidth="1"/>
    <col min="2" max="4" width="15.28125" style="0" customWidth="1"/>
  </cols>
  <sheetData>
    <row r="1" spans="1:4" ht="27" customHeight="1" thickBot="1">
      <c r="A1" s="76" t="str">
        <f>CashFlow!A1</f>
        <v>Type Your Name Here</v>
      </c>
      <c r="B1" s="86" t="s">
        <v>46</v>
      </c>
      <c r="C1" s="86"/>
      <c r="D1" s="86"/>
    </row>
    <row r="2" spans="1:4" ht="12.75">
      <c r="A2" s="1" t="s">
        <v>47</v>
      </c>
      <c r="B2" s="14"/>
      <c r="C2" s="14"/>
      <c r="D2" s="15"/>
    </row>
    <row r="3" spans="1:4" ht="12.75">
      <c r="A3" s="16"/>
      <c r="B3" s="17"/>
      <c r="C3" s="17"/>
      <c r="D3" s="18"/>
    </row>
    <row r="4" spans="1:4" ht="12.75">
      <c r="A4" s="19" t="s">
        <v>48</v>
      </c>
      <c r="B4" s="17"/>
      <c r="C4" s="17"/>
      <c r="D4" s="18"/>
    </row>
    <row r="5" spans="1:4" ht="12.75">
      <c r="A5" s="7" t="s">
        <v>99</v>
      </c>
      <c r="B5" s="75">
        <v>215000</v>
      </c>
      <c r="C5" s="9"/>
      <c r="D5" s="18"/>
    </row>
    <row r="6" spans="1:4" ht="12.75">
      <c r="A6" s="2" t="s">
        <v>98</v>
      </c>
      <c r="B6" s="54">
        <f>SUM(B4:B5)</f>
        <v>215000</v>
      </c>
      <c r="C6" s="54">
        <f>B6</f>
        <v>215000</v>
      </c>
      <c r="D6" s="18"/>
    </row>
    <row r="7" spans="1:4" ht="12.75">
      <c r="A7" s="16"/>
      <c r="B7" s="17"/>
      <c r="C7" s="17"/>
      <c r="D7" s="18"/>
    </row>
    <row r="8" spans="1:4" ht="12.75">
      <c r="A8" s="19" t="s">
        <v>49</v>
      </c>
      <c r="B8" s="17"/>
      <c r="C8" s="17"/>
      <c r="D8" s="18"/>
    </row>
    <row r="9" spans="1:4" ht="12.75">
      <c r="A9" s="2" t="s">
        <v>102</v>
      </c>
      <c r="B9" s="4">
        <v>9000</v>
      </c>
      <c r="C9" s="17"/>
      <c r="D9" s="18"/>
    </row>
    <row r="10" spans="1:4" ht="12.75">
      <c r="A10" s="7" t="s">
        <v>103</v>
      </c>
      <c r="B10" s="8">
        <v>5500</v>
      </c>
      <c r="C10" s="9"/>
      <c r="D10" s="18"/>
    </row>
    <row r="11" spans="1:4" ht="12.75">
      <c r="A11" s="2" t="s">
        <v>52</v>
      </c>
      <c r="B11" s="54">
        <f>SUM(B9:B10)</f>
        <v>14500</v>
      </c>
      <c r="C11" s="54">
        <f>B11</f>
        <v>14500</v>
      </c>
      <c r="D11" s="18"/>
    </row>
    <row r="12" spans="1:4" ht="12.75">
      <c r="A12" s="16"/>
      <c r="B12" s="17"/>
      <c r="C12" s="17"/>
      <c r="D12" s="18"/>
    </row>
    <row r="13" spans="1:4" ht="12.75">
      <c r="A13" s="19" t="s">
        <v>50</v>
      </c>
      <c r="B13" s="17"/>
      <c r="C13" s="17"/>
      <c r="D13" s="18"/>
    </row>
    <row r="14" spans="1:4" ht="12.75">
      <c r="A14" s="2" t="s">
        <v>93</v>
      </c>
      <c r="B14" s="4">
        <v>4000</v>
      </c>
      <c r="C14" s="17"/>
      <c r="D14" s="18"/>
    </row>
    <row r="15" spans="1:4" ht="12.75">
      <c r="A15" s="2" t="s">
        <v>51</v>
      </c>
      <c r="B15" s="4">
        <v>1000</v>
      </c>
      <c r="C15" s="17"/>
      <c r="D15" s="18"/>
    </row>
    <row r="16" spans="1:4" ht="12.75">
      <c r="A16" s="2" t="s">
        <v>104</v>
      </c>
      <c r="B16" s="4">
        <v>900</v>
      </c>
      <c r="C16" s="17"/>
      <c r="D16" s="18"/>
    </row>
    <row r="17" spans="1:4" ht="12.75">
      <c r="A17" s="2" t="s">
        <v>105</v>
      </c>
      <c r="B17" s="4">
        <v>0</v>
      </c>
      <c r="C17" s="17"/>
      <c r="D17" s="18"/>
    </row>
    <row r="18" spans="1:4" ht="12.75">
      <c r="A18" s="7" t="s">
        <v>16</v>
      </c>
      <c r="B18" s="8">
        <v>4000</v>
      </c>
      <c r="C18" s="9"/>
      <c r="D18" s="18"/>
    </row>
    <row r="19" spans="1:4" ht="12.75">
      <c r="A19" s="2" t="s">
        <v>53</v>
      </c>
      <c r="B19" s="60">
        <f>SUM(B14:B18)</f>
        <v>9900</v>
      </c>
      <c r="C19" s="54">
        <f>B19</f>
        <v>9900</v>
      </c>
      <c r="D19" s="18"/>
    </row>
    <row r="20" spans="1:4" ht="12.75">
      <c r="A20" s="16"/>
      <c r="B20" s="17"/>
      <c r="C20" s="17"/>
      <c r="D20" s="18"/>
    </row>
    <row r="21" spans="1:4" ht="12.75">
      <c r="A21" s="28" t="s">
        <v>97</v>
      </c>
      <c r="B21" s="17"/>
      <c r="C21" s="17"/>
      <c r="D21" s="18"/>
    </row>
    <row r="22" spans="1:4" ht="12.75">
      <c r="A22" s="2" t="s">
        <v>86</v>
      </c>
      <c r="B22" s="4">
        <v>600</v>
      </c>
      <c r="D22" s="18"/>
    </row>
    <row r="23" spans="1:4" ht="12.75">
      <c r="A23" s="2" t="s">
        <v>85</v>
      </c>
      <c r="B23" s="4">
        <v>1200</v>
      </c>
      <c r="D23" s="18"/>
    </row>
    <row r="24" spans="1:4" ht="12.75">
      <c r="A24" s="2" t="s">
        <v>106</v>
      </c>
      <c r="B24" s="4">
        <v>0</v>
      </c>
      <c r="D24" s="18"/>
    </row>
    <row r="25" spans="1:4" ht="12.75">
      <c r="A25" s="7" t="s">
        <v>107</v>
      </c>
      <c r="B25" s="8">
        <v>0</v>
      </c>
      <c r="C25" s="9"/>
      <c r="D25" s="18"/>
    </row>
    <row r="26" spans="1:4" ht="12.75">
      <c r="A26" s="20" t="s">
        <v>96</v>
      </c>
      <c r="B26" s="60">
        <f>SUM(B22:B25)</f>
        <v>1800</v>
      </c>
      <c r="C26" s="54">
        <f>B26</f>
        <v>1800</v>
      </c>
      <c r="D26" s="18"/>
    </row>
    <row r="27" spans="1:4" ht="12.75">
      <c r="A27" s="20"/>
      <c r="B27" s="17"/>
      <c r="C27" s="17"/>
      <c r="D27" s="18"/>
    </row>
    <row r="28" spans="1:4" ht="12.75">
      <c r="A28" s="28" t="s">
        <v>38</v>
      </c>
      <c r="B28" s="17"/>
      <c r="C28" s="17"/>
      <c r="D28" s="18"/>
    </row>
    <row r="29" spans="1:4" ht="12.75">
      <c r="A29" s="2" t="s">
        <v>108</v>
      </c>
      <c r="B29" s="4">
        <v>2300</v>
      </c>
      <c r="C29" s="17"/>
      <c r="D29" s="18"/>
    </row>
    <row r="30" spans="1:4" ht="12.75">
      <c r="A30" s="2" t="s">
        <v>109</v>
      </c>
      <c r="B30" s="4">
        <v>1450</v>
      </c>
      <c r="C30" s="17"/>
      <c r="D30" s="18"/>
    </row>
    <row r="31" spans="1:4" ht="12.75">
      <c r="A31" s="7" t="s">
        <v>110</v>
      </c>
      <c r="B31" s="8">
        <v>0</v>
      </c>
      <c r="C31" s="9"/>
      <c r="D31" s="18"/>
    </row>
    <row r="32" spans="1:4" ht="12.75">
      <c r="A32" s="2" t="s">
        <v>41</v>
      </c>
      <c r="B32" s="60">
        <f>SUM(B29:B31)</f>
        <v>3750</v>
      </c>
      <c r="C32" s="54">
        <f>B32</f>
        <v>3750</v>
      </c>
      <c r="D32" s="18"/>
    </row>
    <row r="33" spans="1:4" ht="13.5" thickBot="1">
      <c r="A33" s="31"/>
      <c r="B33" s="27"/>
      <c r="C33" s="27"/>
      <c r="D33" s="29"/>
    </row>
    <row r="34" spans="1:4" ht="14.25" thickBot="1" thickTop="1">
      <c r="A34" s="30"/>
      <c r="B34" s="32" t="s">
        <v>54</v>
      </c>
      <c r="C34" s="47">
        <f>SUM(C3:C33)</f>
        <v>244950</v>
      </c>
      <c r="D34" s="56">
        <f>C34</f>
        <v>244950</v>
      </c>
    </row>
    <row r="36" ht="13.5" thickBot="1"/>
    <row r="37" spans="1:4" ht="12.75">
      <c r="A37" s="1" t="s">
        <v>24</v>
      </c>
      <c r="B37" s="14"/>
      <c r="C37" s="14"/>
      <c r="D37" s="15"/>
    </row>
    <row r="38" spans="1:4" ht="12.75">
      <c r="A38" s="16"/>
      <c r="B38" s="17"/>
      <c r="C38" s="17"/>
      <c r="D38" s="18"/>
    </row>
    <row r="39" spans="1:4" ht="12.75">
      <c r="A39" s="28" t="s">
        <v>57</v>
      </c>
      <c r="B39" s="17"/>
      <c r="C39" s="17"/>
      <c r="D39" s="18"/>
    </row>
    <row r="40" spans="1:4" ht="12.75">
      <c r="A40" s="2" t="s">
        <v>101</v>
      </c>
      <c r="B40" s="4">
        <v>185000</v>
      </c>
      <c r="C40" s="17"/>
      <c r="D40" s="18"/>
    </row>
    <row r="41" spans="1:4" ht="12.75">
      <c r="A41" s="7" t="s">
        <v>100</v>
      </c>
      <c r="B41" s="8">
        <v>15000</v>
      </c>
      <c r="C41" s="9"/>
      <c r="D41" s="18"/>
    </row>
    <row r="42" spans="1:4" ht="12.75">
      <c r="A42" s="24" t="s">
        <v>58</v>
      </c>
      <c r="B42" s="60">
        <f>SUM(B40:B41)</f>
        <v>200000</v>
      </c>
      <c r="C42" s="54">
        <f>B42</f>
        <v>200000</v>
      </c>
      <c r="D42" s="18"/>
    </row>
    <row r="43" spans="1:4" ht="12.75">
      <c r="A43" s="16"/>
      <c r="B43" s="17"/>
      <c r="C43" s="17"/>
      <c r="D43" s="18"/>
    </row>
    <row r="44" spans="1:4" ht="12.75">
      <c r="A44" s="19" t="s">
        <v>26</v>
      </c>
      <c r="B44" s="17"/>
      <c r="C44" s="17"/>
      <c r="D44" s="18"/>
    </row>
    <row r="45" spans="1:4" ht="12.75">
      <c r="A45" s="2" t="s">
        <v>111</v>
      </c>
      <c r="B45" s="4">
        <v>3200</v>
      </c>
      <c r="C45" s="17"/>
      <c r="D45" s="18"/>
    </row>
    <row r="46" spans="1:4" ht="12.75">
      <c r="A46" s="2" t="s">
        <v>112</v>
      </c>
      <c r="B46" s="4">
        <v>1200</v>
      </c>
      <c r="C46" s="17"/>
      <c r="D46" s="18"/>
    </row>
    <row r="47" spans="1:4" ht="12.75">
      <c r="A47" s="2" t="s">
        <v>91</v>
      </c>
      <c r="B47" s="4">
        <v>1200</v>
      </c>
      <c r="C47" s="17"/>
      <c r="D47" s="18"/>
    </row>
    <row r="48" spans="1:4" ht="12.75">
      <c r="A48" s="7" t="s">
        <v>92</v>
      </c>
      <c r="B48" s="8">
        <v>0</v>
      </c>
      <c r="C48" s="9"/>
      <c r="D48" s="18"/>
    </row>
    <row r="49" spans="1:4" ht="12.75">
      <c r="A49" s="2" t="s">
        <v>32</v>
      </c>
      <c r="B49" s="60">
        <f>SUM(B45:B48)</f>
        <v>5600</v>
      </c>
      <c r="C49" s="54">
        <f>B49</f>
        <v>5600</v>
      </c>
      <c r="D49" s="18"/>
    </row>
    <row r="50" spans="1:4" ht="12.75">
      <c r="A50" s="16"/>
      <c r="B50" s="17"/>
      <c r="C50" s="17"/>
      <c r="D50" s="18"/>
    </row>
    <row r="51" spans="1:4" ht="12.75">
      <c r="A51" s="28" t="s">
        <v>55</v>
      </c>
      <c r="B51" s="17"/>
      <c r="C51" s="17"/>
      <c r="D51" s="18"/>
    </row>
    <row r="52" spans="1:4" ht="12.75">
      <c r="A52" s="2" t="s">
        <v>113</v>
      </c>
      <c r="B52" s="4">
        <v>11000</v>
      </c>
      <c r="C52" s="17"/>
      <c r="D52" s="18"/>
    </row>
    <row r="53" spans="1:4" ht="12.75">
      <c r="A53" s="7" t="s">
        <v>114</v>
      </c>
      <c r="B53" s="8">
        <v>2000</v>
      </c>
      <c r="C53" s="9"/>
      <c r="D53" s="18"/>
    </row>
    <row r="54" spans="1:4" ht="12.75">
      <c r="A54" s="2" t="s">
        <v>56</v>
      </c>
      <c r="B54" s="60">
        <f>SUM(B52:B53)</f>
        <v>13000</v>
      </c>
      <c r="C54" s="54">
        <f>B54</f>
        <v>13000</v>
      </c>
      <c r="D54" s="18"/>
    </row>
    <row r="55" spans="1:4" ht="13.5" thickBot="1">
      <c r="A55" s="31"/>
      <c r="B55" s="27"/>
      <c r="C55" s="27"/>
      <c r="D55" s="29"/>
    </row>
    <row r="56" spans="1:4" ht="14.25" thickBot="1" thickTop="1">
      <c r="A56" s="30"/>
      <c r="B56" s="32" t="s">
        <v>25</v>
      </c>
      <c r="C56" s="47">
        <f>SUM(C39:C55)</f>
        <v>218600</v>
      </c>
      <c r="D56" s="56">
        <f>C56</f>
        <v>218600</v>
      </c>
    </row>
    <row r="57" ht="13.5" thickBot="1"/>
    <row r="58" spans="1:4" ht="13.5" thickBot="1">
      <c r="A58" s="87" t="s">
        <v>59</v>
      </c>
      <c r="B58" s="88"/>
      <c r="C58" s="88"/>
      <c r="D58" s="61">
        <f>D34-D56</f>
        <v>26350</v>
      </c>
    </row>
  </sheetData>
  <mergeCells count="2">
    <mergeCell ref="B1:D1"/>
    <mergeCell ref="A58:C58"/>
  </mergeCells>
  <printOptions/>
  <pageMargins left="1.07" right="0.75" top="0.5" bottom="0.5" header="0" footer="0"/>
  <pageSetup fitToHeight="1" fitToWidth="1"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1.57421875" style="0" customWidth="1"/>
    <col min="2" max="4" width="13.140625" style="0" customWidth="1"/>
    <col min="5" max="5" width="4.8515625" style="0" customWidth="1"/>
    <col min="6" max="6" width="43.421875" style="0" customWidth="1"/>
  </cols>
  <sheetData>
    <row r="1" spans="1:6" s="77" customFormat="1" ht="27" customHeight="1" thickBot="1">
      <c r="A1" s="76" t="str">
        <f>CashFlow!A1</f>
        <v>Type Your Name Here</v>
      </c>
      <c r="B1" s="86" t="s">
        <v>60</v>
      </c>
      <c r="C1" s="86"/>
      <c r="D1" s="86"/>
      <c r="F1" s="78" t="s">
        <v>81</v>
      </c>
    </row>
    <row r="2" spans="1:6" ht="12.75">
      <c r="A2" s="1" t="s">
        <v>0</v>
      </c>
      <c r="B2" s="40" t="s">
        <v>61</v>
      </c>
      <c r="C2" s="40" t="s">
        <v>62</v>
      </c>
      <c r="D2" s="40" t="s">
        <v>63</v>
      </c>
      <c r="E2" s="14"/>
      <c r="F2" s="42" t="s">
        <v>64</v>
      </c>
    </row>
    <row r="3" spans="1:6" ht="12.75">
      <c r="A3" s="2" t="s">
        <v>1</v>
      </c>
      <c r="B3" s="33">
        <v>2500</v>
      </c>
      <c r="C3" s="33"/>
      <c r="D3" s="63">
        <f>C3-B3</f>
        <v>-2500</v>
      </c>
      <c r="E3" s="17"/>
      <c r="F3" s="18"/>
    </row>
    <row r="4" spans="1:6" ht="12.75">
      <c r="A4" s="7" t="s">
        <v>2</v>
      </c>
      <c r="B4" s="35">
        <v>500</v>
      </c>
      <c r="C4" s="35"/>
      <c r="D4" s="64">
        <f>C4-B4</f>
        <v>-500</v>
      </c>
      <c r="E4" s="9"/>
      <c r="F4" s="37"/>
    </row>
    <row r="5" spans="1:6" ht="13.5" thickBot="1">
      <c r="A5" s="6" t="s">
        <v>3</v>
      </c>
      <c r="B5" s="62">
        <f>SUM(B3:B4)</f>
        <v>3000</v>
      </c>
      <c r="C5" s="62">
        <f>SUM(C3:C4)</f>
        <v>0</v>
      </c>
      <c r="D5" s="62">
        <f>SUM(D3:D4)</f>
        <v>-3000</v>
      </c>
      <c r="E5" s="38"/>
      <c r="F5" s="39"/>
    </row>
    <row r="6" ht="12" customHeight="1" thickBot="1"/>
    <row r="7" spans="1:6" ht="12.75">
      <c r="A7" s="1" t="s">
        <v>6</v>
      </c>
      <c r="B7" s="14"/>
      <c r="C7" s="14"/>
      <c r="D7" s="14"/>
      <c r="E7" s="14"/>
      <c r="F7" s="15"/>
    </row>
    <row r="8" spans="1:6" ht="12.75">
      <c r="A8" s="16"/>
      <c r="B8" s="17"/>
      <c r="C8" s="17"/>
      <c r="D8" s="17"/>
      <c r="E8" s="17"/>
      <c r="F8" s="18"/>
    </row>
    <row r="9" spans="1:6" ht="12.75">
      <c r="A9" s="19" t="s">
        <v>7</v>
      </c>
      <c r="B9" s="74">
        <f>B3*0.14</f>
        <v>350.00000000000006</v>
      </c>
      <c r="C9" s="33"/>
      <c r="D9" s="63">
        <f>C9-B9</f>
        <v>-350.00000000000006</v>
      </c>
      <c r="E9" s="17"/>
      <c r="F9" s="18"/>
    </row>
    <row r="10" spans="1:6" ht="12.75">
      <c r="A10" s="16"/>
      <c r="B10" s="17"/>
      <c r="C10" s="17"/>
      <c r="D10" s="17"/>
      <c r="E10" s="17"/>
      <c r="F10" s="18"/>
    </row>
    <row r="11" spans="1:6" ht="12.75">
      <c r="A11" s="28" t="s">
        <v>8</v>
      </c>
      <c r="B11" s="34"/>
      <c r="C11" s="34"/>
      <c r="D11" s="17"/>
      <c r="E11" s="17"/>
      <c r="F11" s="18"/>
    </row>
    <row r="12" spans="1:6" ht="12.75">
      <c r="A12" s="20" t="s">
        <v>9</v>
      </c>
      <c r="B12" s="34">
        <v>650</v>
      </c>
      <c r="C12" s="34"/>
      <c r="D12" s="65">
        <f aca="true" t="shared" si="0" ref="D12:D20">C12-B12</f>
        <v>-650</v>
      </c>
      <c r="E12" s="17"/>
      <c r="F12" s="18"/>
    </row>
    <row r="13" spans="1:6" ht="12.75">
      <c r="A13" s="20" t="s">
        <v>10</v>
      </c>
      <c r="B13" s="34">
        <v>35</v>
      </c>
      <c r="C13" s="34"/>
      <c r="D13" s="65">
        <f t="shared" si="0"/>
        <v>-35</v>
      </c>
      <c r="E13" s="17"/>
      <c r="F13" s="18"/>
    </row>
    <row r="14" spans="1:6" ht="12.75">
      <c r="A14" s="20" t="s">
        <v>11</v>
      </c>
      <c r="B14" s="34">
        <v>65</v>
      </c>
      <c r="C14" s="34"/>
      <c r="D14" s="65">
        <f t="shared" si="0"/>
        <v>-65</v>
      </c>
      <c r="E14" s="17"/>
      <c r="F14" s="18"/>
    </row>
    <row r="15" spans="1:6" ht="12.75">
      <c r="A15" s="20" t="s">
        <v>82</v>
      </c>
      <c r="B15" s="34">
        <v>35</v>
      </c>
      <c r="C15" s="34"/>
      <c r="D15" s="65">
        <f t="shared" si="0"/>
        <v>-35</v>
      </c>
      <c r="E15" s="17"/>
      <c r="F15" s="18"/>
    </row>
    <row r="16" spans="1:6" ht="12.75">
      <c r="A16" s="20" t="s">
        <v>12</v>
      </c>
      <c r="B16" s="34">
        <v>400</v>
      </c>
      <c r="C16" s="34"/>
      <c r="D16" s="65">
        <f t="shared" si="0"/>
        <v>-400</v>
      </c>
      <c r="E16" s="17"/>
      <c r="F16" s="18"/>
    </row>
    <row r="17" spans="1:6" ht="12.75">
      <c r="A17" s="20" t="s">
        <v>13</v>
      </c>
      <c r="B17" s="34">
        <v>50</v>
      </c>
      <c r="C17" s="34"/>
      <c r="D17" s="65">
        <f t="shared" si="0"/>
        <v>-50</v>
      </c>
      <c r="E17" s="17"/>
      <c r="F17" s="18"/>
    </row>
    <row r="18" spans="1:6" ht="12.75">
      <c r="A18" s="20" t="s">
        <v>14</v>
      </c>
      <c r="B18" s="34">
        <v>25</v>
      </c>
      <c r="C18" s="34"/>
      <c r="D18" s="65">
        <f t="shared" si="0"/>
        <v>-25</v>
      </c>
      <c r="E18" s="17"/>
      <c r="F18" s="18"/>
    </row>
    <row r="19" spans="1:6" ht="12.75">
      <c r="A19" s="20" t="s">
        <v>15</v>
      </c>
      <c r="B19" s="34">
        <v>25</v>
      </c>
      <c r="C19" s="34"/>
      <c r="D19" s="65">
        <f t="shared" si="0"/>
        <v>-25</v>
      </c>
      <c r="E19" s="17"/>
      <c r="F19" s="18"/>
    </row>
    <row r="20" spans="1:6" ht="12.75">
      <c r="A20" s="21" t="s">
        <v>16</v>
      </c>
      <c r="B20" s="35">
        <v>100</v>
      </c>
      <c r="C20" s="35"/>
      <c r="D20" s="64">
        <f t="shared" si="0"/>
        <v>-100</v>
      </c>
      <c r="E20" s="9"/>
      <c r="F20" s="37"/>
    </row>
    <row r="21" spans="1:6" ht="12.75">
      <c r="A21" s="22" t="s">
        <v>17</v>
      </c>
      <c r="B21" s="63">
        <f>SUM(B11:B20)</f>
        <v>1385</v>
      </c>
      <c r="C21" s="63">
        <f>SUM(C11:C20)</f>
        <v>0</v>
      </c>
      <c r="D21" s="63">
        <f>SUM(D11:D20)</f>
        <v>-1385</v>
      </c>
      <c r="E21" s="17"/>
      <c r="F21" s="18"/>
    </row>
    <row r="22" spans="1:6" ht="12.75">
      <c r="A22" s="16"/>
      <c r="B22" s="17"/>
      <c r="C22" s="17"/>
      <c r="D22" s="17"/>
      <c r="E22" s="17"/>
      <c r="F22" s="18"/>
    </row>
    <row r="23" spans="1:6" ht="12.75">
      <c r="A23" s="19" t="s">
        <v>18</v>
      </c>
      <c r="B23" s="17"/>
      <c r="C23" s="17"/>
      <c r="D23" s="17"/>
      <c r="E23" s="17"/>
      <c r="F23" s="18"/>
    </row>
    <row r="24" spans="1:6" ht="12.75">
      <c r="A24" s="2" t="s">
        <v>19</v>
      </c>
      <c r="B24" s="34">
        <v>175</v>
      </c>
      <c r="C24" s="34"/>
      <c r="D24" s="65">
        <f aca="true" t="shared" si="1" ref="D24:D29">C24-B24</f>
        <v>-175</v>
      </c>
      <c r="E24" s="17"/>
      <c r="F24" s="18"/>
    </row>
    <row r="25" spans="1:6" ht="12.75">
      <c r="A25" s="2" t="s">
        <v>20</v>
      </c>
      <c r="B25" s="34">
        <v>125</v>
      </c>
      <c r="C25" s="34"/>
      <c r="D25" s="65">
        <f t="shared" si="1"/>
        <v>-125</v>
      </c>
      <c r="E25" s="17"/>
      <c r="F25" s="18"/>
    </row>
    <row r="26" spans="1:6" ht="12.75">
      <c r="A26" s="2" t="s">
        <v>21</v>
      </c>
      <c r="B26" s="34">
        <v>80</v>
      </c>
      <c r="C26" s="34"/>
      <c r="D26" s="65">
        <f t="shared" si="1"/>
        <v>-80</v>
      </c>
      <c r="E26" s="17"/>
      <c r="F26" s="18"/>
    </row>
    <row r="27" spans="1:6" ht="12.75">
      <c r="A27" s="2" t="s">
        <v>22</v>
      </c>
      <c r="B27" s="34">
        <v>100</v>
      </c>
      <c r="C27" s="34"/>
      <c r="D27" s="65">
        <f t="shared" si="1"/>
        <v>-100</v>
      </c>
      <c r="E27" s="17"/>
      <c r="F27" s="18"/>
    </row>
    <row r="28" spans="1:6" ht="12.75">
      <c r="A28" s="2" t="s">
        <v>15</v>
      </c>
      <c r="B28" s="34">
        <v>10</v>
      </c>
      <c r="C28" s="34"/>
      <c r="D28" s="65">
        <f t="shared" si="1"/>
        <v>-10</v>
      </c>
      <c r="E28" s="17"/>
      <c r="F28" s="18"/>
    </row>
    <row r="29" spans="1:6" ht="12.75">
      <c r="A29" s="7" t="s">
        <v>83</v>
      </c>
      <c r="B29" s="35">
        <v>15</v>
      </c>
      <c r="C29" s="35"/>
      <c r="D29" s="64">
        <f t="shared" si="1"/>
        <v>-15</v>
      </c>
      <c r="E29" s="9"/>
      <c r="F29" s="37"/>
    </row>
    <row r="30" spans="1:6" ht="12.75">
      <c r="A30" s="22" t="s">
        <v>23</v>
      </c>
      <c r="B30" s="63">
        <f>SUM(B23:B29)</f>
        <v>505</v>
      </c>
      <c r="C30" s="63">
        <f>SUM(C23:C29)</f>
        <v>0</v>
      </c>
      <c r="D30" s="63">
        <f>SUM(D23:D29)</f>
        <v>-505</v>
      </c>
      <c r="E30" s="17"/>
      <c r="F30" s="18"/>
    </row>
    <row r="31" spans="1:6" ht="12.75">
      <c r="A31" s="16"/>
      <c r="B31" s="17"/>
      <c r="C31" s="17"/>
      <c r="D31" s="17"/>
      <c r="E31" s="17"/>
      <c r="F31" s="18"/>
    </row>
    <row r="32" spans="1:6" ht="12.75">
      <c r="A32" s="23" t="s">
        <v>24</v>
      </c>
      <c r="B32" s="17"/>
      <c r="C32" s="17"/>
      <c r="D32" s="17"/>
      <c r="E32" s="17"/>
      <c r="F32" s="18"/>
    </row>
    <row r="33" spans="1:6" ht="12.75">
      <c r="A33" s="2" t="s">
        <v>90</v>
      </c>
      <c r="B33" s="34">
        <v>50</v>
      </c>
      <c r="C33" s="34"/>
      <c r="D33" s="65">
        <f>C33-B33</f>
        <v>-50</v>
      </c>
      <c r="E33" s="17"/>
      <c r="F33" s="18"/>
    </row>
    <row r="34" spans="1:6" ht="12.75">
      <c r="A34" s="2" t="s">
        <v>89</v>
      </c>
      <c r="B34" s="34">
        <v>30</v>
      </c>
      <c r="C34" s="34"/>
      <c r="D34" s="65">
        <f>C34-B34</f>
        <v>-30</v>
      </c>
      <c r="E34" s="17"/>
      <c r="F34" s="18"/>
    </row>
    <row r="35" spans="1:6" ht="12.75">
      <c r="A35" s="7" t="s">
        <v>88</v>
      </c>
      <c r="B35" s="35">
        <v>50</v>
      </c>
      <c r="C35" s="35"/>
      <c r="D35" s="64">
        <f>C35-B35</f>
        <v>-50</v>
      </c>
      <c r="E35" s="9"/>
      <c r="F35" s="37"/>
    </row>
    <row r="36" spans="1:6" ht="12.75">
      <c r="A36" s="22" t="s">
        <v>25</v>
      </c>
      <c r="B36" s="63">
        <f>SUM(B32:B35)</f>
        <v>130</v>
      </c>
      <c r="C36" s="63">
        <f>SUM(C32:C35)</f>
        <v>0</v>
      </c>
      <c r="D36" s="63">
        <f>SUM(D32:D35)</f>
        <v>-130</v>
      </c>
      <c r="E36" s="17"/>
      <c r="F36" s="18"/>
    </row>
    <row r="37" spans="1:6" ht="12.75">
      <c r="A37" s="16"/>
      <c r="B37" s="17"/>
      <c r="C37" s="17"/>
      <c r="D37" s="17"/>
      <c r="E37" s="17"/>
      <c r="F37" s="18"/>
    </row>
    <row r="38" spans="1:6" ht="12.75">
      <c r="A38" s="23" t="s">
        <v>26</v>
      </c>
      <c r="B38" s="17"/>
      <c r="C38" s="17"/>
      <c r="D38" s="17"/>
      <c r="E38" s="17"/>
      <c r="F38" s="18"/>
    </row>
    <row r="39" spans="1:6" ht="12.75">
      <c r="A39" s="24" t="s">
        <v>27</v>
      </c>
      <c r="B39" s="34">
        <v>25</v>
      </c>
      <c r="C39" s="34"/>
      <c r="D39" s="65">
        <f>C39-B39</f>
        <v>-25</v>
      </c>
      <c r="E39" s="17"/>
      <c r="F39" s="18"/>
    </row>
    <row r="40" spans="1:6" ht="12.75">
      <c r="A40" s="24" t="s">
        <v>28</v>
      </c>
      <c r="B40" s="34">
        <v>25</v>
      </c>
      <c r="C40" s="34"/>
      <c r="D40" s="65">
        <f>C40-B40</f>
        <v>-25</v>
      </c>
      <c r="E40" s="17"/>
      <c r="F40" s="18"/>
    </row>
    <row r="41" spans="1:6" ht="12.75">
      <c r="A41" s="24" t="s">
        <v>29</v>
      </c>
      <c r="B41" s="34">
        <v>20</v>
      </c>
      <c r="C41" s="34"/>
      <c r="D41" s="65">
        <f>C41-B41</f>
        <v>-20</v>
      </c>
      <c r="E41" s="17"/>
      <c r="F41" s="18"/>
    </row>
    <row r="42" spans="1:6" ht="12.75">
      <c r="A42" s="24" t="s">
        <v>30</v>
      </c>
      <c r="B42" s="34">
        <v>20</v>
      </c>
      <c r="C42" s="34"/>
      <c r="D42" s="65">
        <f>C42-B42</f>
        <v>-20</v>
      </c>
      <c r="E42" s="17"/>
      <c r="F42" s="18"/>
    </row>
    <row r="43" spans="1:6" ht="12.75">
      <c r="A43" s="25" t="s">
        <v>31</v>
      </c>
      <c r="B43" s="35">
        <v>80</v>
      </c>
      <c r="C43" s="35"/>
      <c r="D43" s="64">
        <f>C43-B43</f>
        <v>-80</v>
      </c>
      <c r="E43" s="9"/>
      <c r="F43" s="37"/>
    </row>
    <row r="44" spans="1:6" ht="12.75">
      <c r="A44" s="26" t="s">
        <v>32</v>
      </c>
      <c r="B44" s="54">
        <f>SUM(B38:B43)</f>
        <v>170</v>
      </c>
      <c r="C44" s="54">
        <f>SUM(C38:C43)</f>
        <v>0</v>
      </c>
      <c r="D44" s="54">
        <f>SUM(D38:D43)</f>
        <v>-170</v>
      </c>
      <c r="E44" s="17"/>
      <c r="F44" s="18"/>
    </row>
    <row r="45" spans="1:6" ht="12.75">
      <c r="A45" s="16"/>
      <c r="B45" s="17"/>
      <c r="C45" s="17"/>
      <c r="D45" s="17"/>
      <c r="E45" s="17"/>
      <c r="F45" s="18"/>
    </row>
    <row r="46" spans="1:6" ht="12.75">
      <c r="A46" s="23" t="s">
        <v>21</v>
      </c>
      <c r="B46" s="17"/>
      <c r="C46" s="17"/>
      <c r="D46" s="17"/>
      <c r="E46" s="17"/>
      <c r="F46" s="18"/>
    </row>
    <row r="47" spans="1:6" ht="12.75">
      <c r="A47" s="24" t="s">
        <v>33</v>
      </c>
      <c r="B47" s="34">
        <v>25</v>
      </c>
      <c r="C47" s="34"/>
      <c r="D47" s="65">
        <f>C47-B47</f>
        <v>-25</v>
      </c>
      <c r="E47" s="17"/>
      <c r="F47" s="18"/>
    </row>
    <row r="48" spans="1:6" ht="12.75">
      <c r="A48" s="24" t="s">
        <v>34</v>
      </c>
      <c r="B48" s="34">
        <v>25</v>
      </c>
      <c r="C48" s="34"/>
      <c r="D48" s="65">
        <f>C48-B48</f>
        <v>-25</v>
      </c>
      <c r="E48" s="17"/>
      <c r="F48" s="18"/>
    </row>
    <row r="49" spans="1:6" ht="12.75">
      <c r="A49" s="24" t="s">
        <v>14</v>
      </c>
      <c r="B49" s="34">
        <v>25</v>
      </c>
      <c r="C49" s="34"/>
      <c r="D49" s="65">
        <f>C49-B49</f>
        <v>-25</v>
      </c>
      <c r="E49" s="17"/>
      <c r="F49" s="18"/>
    </row>
    <row r="50" spans="1:6" ht="12.75">
      <c r="A50" s="25" t="s">
        <v>35</v>
      </c>
      <c r="B50" s="35">
        <v>25</v>
      </c>
      <c r="C50" s="35"/>
      <c r="D50" s="64">
        <f>C50-B50</f>
        <v>-25</v>
      </c>
      <c r="E50" s="9"/>
      <c r="F50" s="37"/>
    </row>
    <row r="51" spans="1:6" ht="12.75">
      <c r="A51" s="26" t="s">
        <v>36</v>
      </c>
      <c r="B51" s="63">
        <f>SUM(B46:B50)</f>
        <v>100</v>
      </c>
      <c r="C51" s="63">
        <f>SUM(C46:C50)</f>
        <v>0</v>
      </c>
      <c r="D51" s="63">
        <f>SUM(D46:D50)</f>
        <v>-100</v>
      </c>
      <c r="E51" s="17"/>
      <c r="F51" s="18"/>
    </row>
    <row r="52" spans="1:6" ht="12.75">
      <c r="A52" s="16"/>
      <c r="B52" s="17"/>
      <c r="C52" s="17"/>
      <c r="D52" s="17"/>
      <c r="E52" s="17"/>
      <c r="F52" s="18"/>
    </row>
    <row r="53" spans="1:6" ht="12.75">
      <c r="A53" s="23" t="s">
        <v>37</v>
      </c>
      <c r="B53" s="33">
        <v>25</v>
      </c>
      <c r="C53" s="33"/>
      <c r="D53" s="63">
        <v>0</v>
      </c>
      <c r="E53" s="17"/>
      <c r="F53" s="18"/>
    </row>
    <row r="54" spans="1:6" ht="12.75">
      <c r="A54" s="16"/>
      <c r="B54" s="17"/>
      <c r="C54" s="17"/>
      <c r="D54" s="17"/>
      <c r="E54" s="17"/>
      <c r="F54" s="18"/>
    </row>
    <row r="55" spans="1:6" ht="12.75">
      <c r="A55" s="19" t="s">
        <v>38</v>
      </c>
      <c r="B55" s="17"/>
      <c r="C55" s="17"/>
      <c r="D55" s="17"/>
      <c r="E55" s="17"/>
      <c r="F55" s="18"/>
    </row>
    <row r="56" spans="1:6" ht="12.75">
      <c r="A56" s="2" t="s">
        <v>42</v>
      </c>
      <c r="B56" s="34">
        <f>GrossIncome*0.0745</f>
        <v>223.5</v>
      </c>
      <c r="C56" s="34"/>
      <c r="D56" s="65">
        <f>C56-B56</f>
        <v>-223.5</v>
      </c>
      <c r="E56" s="17"/>
      <c r="F56" s="18"/>
    </row>
    <row r="57" spans="1:6" ht="12.75">
      <c r="A57" s="2" t="s">
        <v>94</v>
      </c>
      <c r="B57" s="34">
        <v>50</v>
      </c>
      <c r="C57" s="34"/>
      <c r="D57" s="65">
        <f>C57-B57</f>
        <v>-50</v>
      </c>
      <c r="E57" s="17"/>
      <c r="F57" s="18"/>
    </row>
    <row r="58" spans="1:6" ht="12.75">
      <c r="A58" s="7" t="s">
        <v>95</v>
      </c>
      <c r="B58" s="35">
        <v>50</v>
      </c>
      <c r="C58" s="35"/>
      <c r="D58" s="64">
        <f>C58-B58</f>
        <v>-50</v>
      </c>
      <c r="E58" s="9"/>
      <c r="F58" s="37"/>
    </row>
    <row r="59" spans="1:6" ht="13.5" thickBot="1">
      <c r="A59" s="6" t="s">
        <v>41</v>
      </c>
      <c r="B59" s="62">
        <f>SUM(B55:B58)</f>
        <v>323.5</v>
      </c>
      <c r="C59" s="62">
        <f>SUM(C55:C58)</f>
        <v>0</v>
      </c>
      <c r="D59" s="62">
        <f>SUM(D55:D58)</f>
        <v>-323.5</v>
      </c>
      <c r="E59" s="38"/>
      <c r="F59" s="39"/>
    </row>
    <row r="60" ht="13.5" thickBot="1">
      <c r="C60" s="17"/>
    </row>
    <row r="61" spans="1:6" ht="12.75">
      <c r="A61" s="10" t="s">
        <v>43</v>
      </c>
      <c r="B61" s="11">
        <f>GrossIncomeBudgeted</f>
        <v>3000</v>
      </c>
      <c r="C61" s="11">
        <f>GrossIncomeActual</f>
        <v>0</v>
      </c>
      <c r="D61" s="66">
        <f>C61-B61</f>
        <v>-3000</v>
      </c>
      <c r="E61" s="14"/>
      <c r="F61" s="15"/>
    </row>
    <row r="62" spans="1:6" ht="12.75">
      <c r="A62" s="12" t="s">
        <v>44</v>
      </c>
      <c r="B62" s="35">
        <f>IncomeTaxExpense+HouseholdExpense+AutomobileExpense+LiabilitiesExpense+PersonalExpense+InsuranceExpense+SavingsExpense+RetirementExpense</f>
        <v>2988.5</v>
      </c>
      <c r="C62" s="35">
        <f>C9+C21+C30+C36+C44+C51+C53+C59</f>
        <v>0</v>
      </c>
      <c r="D62" s="64">
        <f>C62-B62</f>
        <v>-2988.5</v>
      </c>
      <c r="E62" s="9"/>
      <c r="F62" s="37"/>
    </row>
    <row r="63" spans="1:6" ht="13.5" thickBot="1">
      <c r="A63" s="13" t="s">
        <v>45</v>
      </c>
      <c r="B63" s="57">
        <f>B61-B62</f>
        <v>11.5</v>
      </c>
      <c r="C63" s="57">
        <f>C61-C62</f>
        <v>0</v>
      </c>
      <c r="D63" s="57">
        <f>D61-D62</f>
        <v>-11.5</v>
      </c>
      <c r="E63" s="38"/>
      <c r="F63" s="39"/>
    </row>
  </sheetData>
  <mergeCells count="1">
    <mergeCell ref="B1:D1"/>
  </mergeCells>
  <printOptions/>
  <pageMargins left="0.23" right="0.25" top="0.37" bottom="0.5" header="0" footer="0"/>
  <pageSetup fitToHeight="1" fitToWidth="1" horizontalDpi="300" verticalDpi="3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4.140625" style="0" customWidth="1"/>
    <col min="2" max="15" width="11.7109375" style="0" customWidth="1"/>
  </cols>
  <sheetData>
    <row r="1" spans="1:15" ht="27" customHeight="1" thickBot="1">
      <c r="A1" s="76" t="str">
        <f>CashFlow!A1</f>
        <v>Type Your Name Here</v>
      </c>
      <c r="B1" s="86" t="s">
        <v>65</v>
      </c>
      <c r="C1" s="86"/>
      <c r="D1" s="86"/>
      <c r="E1" s="77"/>
      <c r="F1" s="77"/>
      <c r="G1" s="77"/>
      <c r="H1" s="78" t="s">
        <v>80</v>
      </c>
      <c r="I1" s="77"/>
      <c r="O1" s="36"/>
    </row>
    <row r="2" spans="1:15" ht="12.75">
      <c r="A2" s="1" t="s">
        <v>0</v>
      </c>
      <c r="B2" s="40" t="s">
        <v>78</v>
      </c>
      <c r="C2" s="40" t="s">
        <v>66</v>
      </c>
      <c r="D2" s="40" t="s">
        <v>67</v>
      </c>
      <c r="E2" s="40" t="s">
        <v>68</v>
      </c>
      <c r="F2" s="40" t="s">
        <v>69</v>
      </c>
      <c r="G2" s="40" t="s">
        <v>70</v>
      </c>
      <c r="H2" s="40" t="s">
        <v>71</v>
      </c>
      <c r="I2" s="40" t="s">
        <v>72</v>
      </c>
      <c r="J2" s="40" t="s">
        <v>73</v>
      </c>
      <c r="K2" s="40" t="s">
        <v>74</v>
      </c>
      <c r="L2" s="40" t="s">
        <v>75</v>
      </c>
      <c r="M2" s="40" t="s">
        <v>76</v>
      </c>
      <c r="N2" s="40" t="s">
        <v>77</v>
      </c>
      <c r="O2" s="46" t="s">
        <v>79</v>
      </c>
    </row>
    <row r="3" spans="1:15" ht="12.75">
      <c r="A3" s="2" t="s">
        <v>1</v>
      </c>
      <c r="B3" s="33">
        <v>2500</v>
      </c>
      <c r="C3" s="33">
        <v>0</v>
      </c>
      <c r="D3" s="33">
        <v>0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68">
        <f>SUM(C3:N3)</f>
        <v>0</v>
      </c>
    </row>
    <row r="4" spans="1:15" ht="12.75">
      <c r="A4" s="7" t="s">
        <v>2</v>
      </c>
      <c r="B4" s="35">
        <v>500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71">
        <f>SUM(C4:N4)</f>
        <v>0</v>
      </c>
    </row>
    <row r="5" spans="1:15" ht="13.5" thickBot="1">
      <c r="A5" s="6" t="s">
        <v>3</v>
      </c>
      <c r="B5" s="62">
        <f>SUM(B3:B4)</f>
        <v>3000</v>
      </c>
      <c r="C5" s="62">
        <f>SUM(C3:C4)</f>
        <v>0</v>
      </c>
      <c r="D5" s="62">
        <f aca="true" t="shared" si="0" ref="D5:N5">SUM(D3:D4)</f>
        <v>0</v>
      </c>
      <c r="E5" s="62">
        <f t="shared" si="0"/>
        <v>0</v>
      </c>
      <c r="F5" s="62">
        <f t="shared" si="0"/>
        <v>0</v>
      </c>
      <c r="G5" s="62">
        <f t="shared" si="0"/>
        <v>0</v>
      </c>
      <c r="H5" s="62">
        <f t="shared" si="0"/>
        <v>0</v>
      </c>
      <c r="I5" s="62">
        <f t="shared" si="0"/>
        <v>0</v>
      </c>
      <c r="J5" s="62">
        <f t="shared" si="0"/>
        <v>0</v>
      </c>
      <c r="K5" s="62">
        <f t="shared" si="0"/>
        <v>0</v>
      </c>
      <c r="L5" s="62">
        <f t="shared" si="0"/>
        <v>0</v>
      </c>
      <c r="M5" s="62">
        <f t="shared" si="0"/>
        <v>0</v>
      </c>
      <c r="N5" s="62">
        <f t="shared" si="0"/>
        <v>0</v>
      </c>
      <c r="O5" s="67">
        <f>SUM(C5:N5)</f>
        <v>0</v>
      </c>
    </row>
    <row r="6" ht="12" customHeight="1" thickBot="1">
      <c r="O6" s="45"/>
    </row>
    <row r="7" spans="1:15" ht="12.75">
      <c r="A7" s="1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43"/>
    </row>
    <row r="8" spans="1:15" ht="12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44"/>
    </row>
    <row r="9" spans="1:15" ht="12.75">
      <c r="A9" s="19" t="s">
        <v>7</v>
      </c>
      <c r="B9" s="33">
        <f>B3*0.14</f>
        <v>350.00000000000006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68">
        <f>SUM(C9:N9)</f>
        <v>0</v>
      </c>
    </row>
    <row r="10" spans="1:15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44"/>
    </row>
    <row r="11" spans="1:15" ht="12.75">
      <c r="A11" s="28" t="s">
        <v>8</v>
      </c>
      <c r="B11" s="34"/>
      <c r="C11" s="34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44"/>
    </row>
    <row r="12" spans="1:15" ht="12.75">
      <c r="A12" s="20" t="s">
        <v>9</v>
      </c>
      <c r="B12" s="34">
        <v>650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72">
        <f aca="true" t="shared" si="1" ref="O12:O21">SUM(C12:N12)</f>
        <v>0</v>
      </c>
    </row>
    <row r="13" spans="1:15" ht="12.75">
      <c r="A13" s="20" t="s">
        <v>10</v>
      </c>
      <c r="B13" s="34">
        <v>35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72">
        <f t="shared" si="1"/>
        <v>0</v>
      </c>
    </row>
    <row r="14" spans="1:15" ht="12.75">
      <c r="A14" s="20" t="s">
        <v>11</v>
      </c>
      <c r="B14" s="34">
        <v>65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72">
        <f t="shared" si="1"/>
        <v>0</v>
      </c>
    </row>
    <row r="15" spans="1:15" ht="12.75">
      <c r="A15" s="20" t="s">
        <v>82</v>
      </c>
      <c r="B15" s="34">
        <v>35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72">
        <f>SUM(C15:N15)</f>
        <v>0</v>
      </c>
    </row>
    <row r="16" spans="1:15" ht="12.75">
      <c r="A16" s="20" t="s">
        <v>12</v>
      </c>
      <c r="B16" s="34">
        <v>400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72">
        <f t="shared" si="1"/>
        <v>0</v>
      </c>
    </row>
    <row r="17" spans="1:15" ht="12.75">
      <c r="A17" s="20" t="s">
        <v>13</v>
      </c>
      <c r="B17" s="34">
        <v>50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72">
        <f t="shared" si="1"/>
        <v>0</v>
      </c>
    </row>
    <row r="18" spans="1:15" ht="12.75">
      <c r="A18" s="20" t="s">
        <v>14</v>
      </c>
      <c r="B18" s="34">
        <v>25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72">
        <f t="shared" si="1"/>
        <v>0</v>
      </c>
    </row>
    <row r="19" spans="1:15" ht="12.75">
      <c r="A19" s="20" t="s">
        <v>15</v>
      </c>
      <c r="B19" s="34">
        <v>25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72">
        <f t="shared" si="1"/>
        <v>0</v>
      </c>
    </row>
    <row r="20" spans="1:15" ht="12.75">
      <c r="A20" s="21" t="s">
        <v>16</v>
      </c>
      <c r="B20" s="35">
        <v>100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71">
        <f t="shared" si="1"/>
        <v>0</v>
      </c>
    </row>
    <row r="21" spans="1:15" ht="12.75">
      <c r="A21" s="22" t="s">
        <v>17</v>
      </c>
      <c r="B21" s="63">
        <f>SUM(B11:B20)</f>
        <v>1385</v>
      </c>
      <c r="C21" s="63">
        <f>SUM(C11:C20)</f>
        <v>0</v>
      </c>
      <c r="D21" s="63">
        <f>SUM(D11:D20)</f>
        <v>0</v>
      </c>
      <c r="E21" s="63">
        <f aca="true" t="shared" si="2" ref="E21:N21">SUM(E11:E20)</f>
        <v>0</v>
      </c>
      <c r="F21" s="63">
        <f t="shared" si="2"/>
        <v>0</v>
      </c>
      <c r="G21" s="63">
        <f t="shared" si="2"/>
        <v>0</v>
      </c>
      <c r="H21" s="63">
        <f t="shared" si="2"/>
        <v>0</v>
      </c>
      <c r="I21" s="63">
        <f t="shared" si="2"/>
        <v>0</v>
      </c>
      <c r="J21" s="63">
        <f t="shared" si="2"/>
        <v>0</v>
      </c>
      <c r="K21" s="63">
        <f t="shared" si="2"/>
        <v>0</v>
      </c>
      <c r="L21" s="63">
        <f t="shared" si="2"/>
        <v>0</v>
      </c>
      <c r="M21" s="63">
        <f t="shared" si="2"/>
        <v>0</v>
      </c>
      <c r="N21" s="63">
        <f t="shared" si="2"/>
        <v>0</v>
      </c>
      <c r="O21" s="68">
        <f t="shared" si="1"/>
        <v>0</v>
      </c>
    </row>
    <row r="22" spans="1:15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44"/>
    </row>
    <row r="23" spans="1:15" ht="12.75">
      <c r="A23" s="19" t="s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4"/>
    </row>
    <row r="24" spans="1:15" ht="12.75">
      <c r="A24" s="2" t="s">
        <v>19</v>
      </c>
      <c r="B24" s="34">
        <v>175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72">
        <f aca="true" t="shared" si="3" ref="O24:O30">SUM(C24:N24)</f>
        <v>0</v>
      </c>
    </row>
    <row r="25" spans="1:15" ht="12.75">
      <c r="A25" s="2" t="s">
        <v>20</v>
      </c>
      <c r="B25" s="34">
        <v>125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72">
        <f t="shared" si="3"/>
        <v>0</v>
      </c>
    </row>
    <row r="26" spans="1:15" ht="12.75">
      <c r="A26" s="2" t="s">
        <v>21</v>
      </c>
      <c r="B26" s="34">
        <v>80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72">
        <f t="shared" si="3"/>
        <v>0</v>
      </c>
    </row>
    <row r="27" spans="1:15" ht="12.75">
      <c r="A27" s="2" t="s">
        <v>22</v>
      </c>
      <c r="B27" s="34">
        <v>100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72">
        <f t="shared" si="3"/>
        <v>0</v>
      </c>
    </row>
    <row r="28" spans="1:15" ht="12.75">
      <c r="A28" s="2" t="s">
        <v>15</v>
      </c>
      <c r="B28" s="34">
        <v>10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72">
        <f t="shared" si="3"/>
        <v>0</v>
      </c>
    </row>
    <row r="29" spans="1:15" ht="12.75">
      <c r="A29" s="7" t="s">
        <v>83</v>
      </c>
      <c r="B29" s="35">
        <v>15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71">
        <f t="shared" si="3"/>
        <v>0</v>
      </c>
    </row>
    <row r="30" spans="1:15" ht="12.75">
      <c r="A30" s="22" t="s">
        <v>23</v>
      </c>
      <c r="B30" s="63">
        <f>SUM(B23:B29)</f>
        <v>505</v>
      </c>
      <c r="C30" s="63">
        <f>SUM(C23:C29)</f>
        <v>0</v>
      </c>
      <c r="D30" s="63">
        <f>SUM(D23:D29)</f>
        <v>0</v>
      </c>
      <c r="E30" s="63">
        <f aca="true" t="shared" si="4" ref="E30:N30">SUM(E23:E29)</f>
        <v>0</v>
      </c>
      <c r="F30" s="63">
        <f t="shared" si="4"/>
        <v>0</v>
      </c>
      <c r="G30" s="63">
        <f t="shared" si="4"/>
        <v>0</v>
      </c>
      <c r="H30" s="63">
        <f t="shared" si="4"/>
        <v>0</v>
      </c>
      <c r="I30" s="63">
        <f t="shared" si="4"/>
        <v>0</v>
      </c>
      <c r="J30" s="63">
        <f t="shared" si="4"/>
        <v>0</v>
      </c>
      <c r="K30" s="63">
        <f t="shared" si="4"/>
        <v>0</v>
      </c>
      <c r="L30" s="63">
        <f t="shared" si="4"/>
        <v>0</v>
      </c>
      <c r="M30" s="63">
        <f t="shared" si="4"/>
        <v>0</v>
      </c>
      <c r="N30" s="63">
        <f t="shared" si="4"/>
        <v>0</v>
      </c>
      <c r="O30" s="68">
        <f t="shared" si="3"/>
        <v>0</v>
      </c>
    </row>
    <row r="31" spans="1:15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4"/>
    </row>
    <row r="32" spans="1:15" ht="12.75">
      <c r="A32" s="23" t="s">
        <v>24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4"/>
    </row>
    <row r="33" spans="1:15" ht="12.75">
      <c r="A33" s="2" t="s">
        <v>90</v>
      </c>
      <c r="B33" s="34">
        <v>50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72">
        <f>SUM(C33:N33)</f>
        <v>0</v>
      </c>
    </row>
    <row r="34" spans="1:15" ht="12.75">
      <c r="A34" s="2" t="s">
        <v>89</v>
      </c>
      <c r="B34" s="34">
        <v>30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72">
        <f>SUM(C34:N34)</f>
        <v>0</v>
      </c>
    </row>
    <row r="35" spans="1:15" ht="12.75">
      <c r="A35" s="7" t="s">
        <v>88</v>
      </c>
      <c r="B35" s="35">
        <v>50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71">
        <f>SUM(C35:N35)</f>
        <v>0</v>
      </c>
    </row>
    <row r="36" spans="1:15" ht="12.75">
      <c r="A36" s="22" t="s">
        <v>25</v>
      </c>
      <c r="B36" s="63">
        <f>SUM(B32:B35)</f>
        <v>130</v>
      </c>
      <c r="C36" s="63">
        <f>SUM(C32:C35)</f>
        <v>0</v>
      </c>
      <c r="D36" s="63">
        <f aca="true" t="shared" si="5" ref="D36:N36">SUM(D32:D35)</f>
        <v>0</v>
      </c>
      <c r="E36" s="63">
        <f t="shared" si="5"/>
        <v>0</v>
      </c>
      <c r="F36" s="63">
        <f t="shared" si="5"/>
        <v>0</v>
      </c>
      <c r="G36" s="63">
        <f t="shared" si="5"/>
        <v>0</v>
      </c>
      <c r="H36" s="63">
        <f t="shared" si="5"/>
        <v>0</v>
      </c>
      <c r="I36" s="63">
        <f t="shared" si="5"/>
        <v>0</v>
      </c>
      <c r="J36" s="63">
        <f t="shared" si="5"/>
        <v>0</v>
      </c>
      <c r="K36" s="63">
        <f t="shared" si="5"/>
        <v>0</v>
      </c>
      <c r="L36" s="63">
        <f t="shared" si="5"/>
        <v>0</v>
      </c>
      <c r="M36" s="63">
        <f t="shared" si="5"/>
        <v>0</v>
      </c>
      <c r="N36" s="63">
        <f t="shared" si="5"/>
        <v>0</v>
      </c>
      <c r="O36" s="68">
        <f>SUM(C36:N36)</f>
        <v>0</v>
      </c>
    </row>
    <row r="37" spans="1:15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44"/>
    </row>
    <row r="38" spans="1:15" ht="12.75">
      <c r="A38" s="23" t="s">
        <v>26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44"/>
    </row>
    <row r="39" spans="1:15" ht="12.75">
      <c r="A39" s="24" t="s">
        <v>27</v>
      </c>
      <c r="B39" s="34">
        <v>25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72">
        <f aca="true" t="shared" si="6" ref="O39:O44">SUM(C39:N39)</f>
        <v>0</v>
      </c>
    </row>
    <row r="40" spans="1:15" ht="12.75">
      <c r="A40" s="24" t="s">
        <v>28</v>
      </c>
      <c r="B40" s="34">
        <v>25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72">
        <f t="shared" si="6"/>
        <v>0</v>
      </c>
    </row>
    <row r="41" spans="1:15" ht="12.75">
      <c r="A41" s="24" t="s">
        <v>29</v>
      </c>
      <c r="B41" s="34">
        <v>20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72">
        <f t="shared" si="6"/>
        <v>0</v>
      </c>
    </row>
    <row r="42" spans="1:15" ht="12.75">
      <c r="A42" s="24" t="s">
        <v>30</v>
      </c>
      <c r="B42" s="34">
        <v>20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72">
        <f t="shared" si="6"/>
        <v>0</v>
      </c>
    </row>
    <row r="43" spans="1:15" ht="12.75">
      <c r="A43" s="25" t="s">
        <v>31</v>
      </c>
      <c r="B43" s="35">
        <v>80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71">
        <f t="shared" si="6"/>
        <v>0</v>
      </c>
    </row>
    <row r="44" spans="1:15" ht="12.75">
      <c r="A44" s="26" t="s">
        <v>32</v>
      </c>
      <c r="B44" s="52">
        <f>SUM(B38:B43)</f>
        <v>170</v>
      </c>
      <c r="C44" s="52">
        <f>SUM(C38:C43)</f>
        <v>0</v>
      </c>
      <c r="D44" s="52">
        <f>SUM(D38:D43)</f>
        <v>0</v>
      </c>
      <c r="E44" s="52">
        <f aca="true" t="shared" si="7" ref="E44:N44">SUM(E38:E43)</f>
        <v>0</v>
      </c>
      <c r="F44" s="52">
        <f t="shared" si="7"/>
        <v>0</v>
      </c>
      <c r="G44" s="52">
        <f t="shared" si="7"/>
        <v>0</v>
      </c>
      <c r="H44" s="52">
        <f t="shared" si="7"/>
        <v>0</v>
      </c>
      <c r="I44" s="52">
        <f t="shared" si="7"/>
        <v>0</v>
      </c>
      <c r="J44" s="52">
        <f t="shared" si="7"/>
        <v>0</v>
      </c>
      <c r="K44" s="52">
        <f t="shared" si="7"/>
        <v>0</v>
      </c>
      <c r="L44" s="52">
        <f t="shared" si="7"/>
        <v>0</v>
      </c>
      <c r="M44" s="52">
        <f t="shared" si="7"/>
        <v>0</v>
      </c>
      <c r="N44" s="52">
        <f t="shared" si="7"/>
        <v>0</v>
      </c>
      <c r="O44" s="69">
        <f t="shared" si="6"/>
        <v>0</v>
      </c>
    </row>
    <row r="45" spans="1:15" ht="12.7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44"/>
    </row>
    <row r="46" spans="1:15" ht="12.75">
      <c r="A46" s="23" t="s">
        <v>21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44"/>
    </row>
    <row r="47" spans="1:15" ht="12.75">
      <c r="A47" s="24" t="s">
        <v>33</v>
      </c>
      <c r="B47" s="34">
        <v>25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72">
        <f>SUM(C47:N47)</f>
        <v>0</v>
      </c>
    </row>
    <row r="48" spans="1:15" ht="12.75">
      <c r="A48" s="24" t="s">
        <v>34</v>
      </c>
      <c r="B48" s="34">
        <v>25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72">
        <f>SUM(C48:N48)</f>
        <v>0</v>
      </c>
    </row>
    <row r="49" spans="1:15" ht="12.75">
      <c r="A49" s="24" t="s">
        <v>14</v>
      </c>
      <c r="B49" s="34">
        <v>25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72">
        <f>SUM(C49:N49)</f>
        <v>0</v>
      </c>
    </row>
    <row r="50" spans="1:15" ht="12.75">
      <c r="A50" s="25" t="s">
        <v>35</v>
      </c>
      <c r="B50" s="35">
        <v>25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71">
        <f>SUM(C50:N50)</f>
        <v>0</v>
      </c>
    </row>
    <row r="51" spans="1:15" ht="12.75">
      <c r="A51" s="26" t="s">
        <v>36</v>
      </c>
      <c r="B51" s="63">
        <f>SUM(B46:B50)</f>
        <v>100</v>
      </c>
      <c r="C51" s="63">
        <f>SUM(C46:C50)</f>
        <v>0</v>
      </c>
      <c r="D51" s="63">
        <f>SUM(D46:D50)</f>
        <v>0</v>
      </c>
      <c r="E51" s="63">
        <f aca="true" t="shared" si="8" ref="E51:N51">SUM(E46:E50)</f>
        <v>0</v>
      </c>
      <c r="F51" s="63">
        <f t="shared" si="8"/>
        <v>0</v>
      </c>
      <c r="G51" s="63">
        <f t="shared" si="8"/>
        <v>0</v>
      </c>
      <c r="H51" s="63">
        <f t="shared" si="8"/>
        <v>0</v>
      </c>
      <c r="I51" s="63">
        <f t="shared" si="8"/>
        <v>0</v>
      </c>
      <c r="J51" s="63">
        <f t="shared" si="8"/>
        <v>0</v>
      </c>
      <c r="K51" s="63">
        <f t="shared" si="8"/>
        <v>0</v>
      </c>
      <c r="L51" s="63">
        <f t="shared" si="8"/>
        <v>0</v>
      </c>
      <c r="M51" s="63">
        <f t="shared" si="8"/>
        <v>0</v>
      </c>
      <c r="N51" s="63">
        <f t="shared" si="8"/>
        <v>0</v>
      </c>
      <c r="O51" s="68">
        <f>SUM(C51:N51)</f>
        <v>0</v>
      </c>
    </row>
    <row r="52" spans="1:15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44"/>
    </row>
    <row r="53" spans="1:15" ht="12.75">
      <c r="A53" s="23" t="s">
        <v>37</v>
      </c>
      <c r="B53" s="33">
        <v>25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68">
        <f>SUM(C53:N53)</f>
        <v>0</v>
      </c>
    </row>
    <row r="54" spans="1:15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44"/>
    </row>
    <row r="55" spans="1:15" ht="12.75">
      <c r="A55" s="19" t="s">
        <v>38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44"/>
    </row>
    <row r="56" spans="1:15" ht="12.75">
      <c r="A56" s="2" t="s">
        <v>42</v>
      </c>
      <c r="B56" s="34">
        <f>GrossIncome*0.0745</f>
        <v>223.5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72">
        <f>SUM(C56:N56)</f>
        <v>0</v>
      </c>
    </row>
    <row r="57" spans="1:15" ht="12.75">
      <c r="A57" s="2" t="s">
        <v>39</v>
      </c>
      <c r="B57" s="34">
        <v>50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72">
        <f>SUM(C57:N57)</f>
        <v>0</v>
      </c>
    </row>
    <row r="58" spans="1:15" ht="12.75">
      <c r="A58" s="7" t="s">
        <v>40</v>
      </c>
      <c r="B58" s="35">
        <v>50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71">
        <f>SUM(C58:N58)</f>
        <v>0</v>
      </c>
    </row>
    <row r="59" spans="1:15" ht="13.5" thickBot="1">
      <c r="A59" s="6" t="s">
        <v>41</v>
      </c>
      <c r="B59" s="62">
        <f>SUM(B55:B58)</f>
        <v>323.5</v>
      </c>
      <c r="C59" s="62">
        <f>SUM(C55:C58)</f>
        <v>0</v>
      </c>
      <c r="D59" s="62">
        <f>SUM(D55:D58)</f>
        <v>0</v>
      </c>
      <c r="E59" s="62">
        <f>SUM(E55:E58)</f>
        <v>0</v>
      </c>
      <c r="F59" s="62">
        <f aca="true" t="shared" si="9" ref="F59:N59">SUM(F55:F58)</f>
        <v>0</v>
      </c>
      <c r="G59" s="62">
        <f t="shared" si="9"/>
        <v>0</v>
      </c>
      <c r="H59" s="62">
        <f t="shared" si="9"/>
        <v>0</v>
      </c>
      <c r="I59" s="62">
        <f t="shared" si="9"/>
        <v>0</v>
      </c>
      <c r="J59" s="62">
        <f t="shared" si="9"/>
        <v>0</v>
      </c>
      <c r="K59" s="62">
        <f t="shared" si="9"/>
        <v>0</v>
      </c>
      <c r="L59" s="62">
        <f t="shared" si="9"/>
        <v>0</v>
      </c>
      <c r="M59" s="62">
        <f t="shared" si="9"/>
        <v>0</v>
      </c>
      <c r="N59" s="62">
        <f t="shared" si="9"/>
        <v>0</v>
      </c>
      <c r="O59" s="67">
        <f>SUM(C59:N59)</f>
        <v>0</v>
      </c>
    </row>
    <row r="60" ht="13.5" thickBot="1">
      <c r="C60" s="17"/>
    </row>
    <row r="61" spans="1:15" ht="12.75">
      <c r="A61" s="10" t="s">
        <v>43</v>
      </c>
      <c r="B61" s="58">
        <f>GrossIncomeBudgeted</f>
        <v>3000</v>
      </c>
      <c r="C61" s="58">
        <f>GrossIncomeActual</f>
        <v>0</v>
      </c>
      <c r="D61" s="58">
        <f aca="true" t="shared" si="10" ref="D61:N61">GrossIncomeActual</f>
        <v>0</v>
      </c>
      <c r="E61" s="58">
        <f t="shared" si="10"/>
        <v>0</v>
      </c>
      <c r="F61" s="58">
        <f t="shared" si="10"/>
        <v>0</v>
      </c>
      <c r="G61" s="58">
        <f t="shared" si="10"/>
        <v>0</v>
      </c>
      <c r="H61" s="58">
        <f t="shared" si="10"/>
        <v>0</v>
      </c>
      <c r="I61" s="58">
        <f t="shared" si="10"/>
        <v>0</v>
      </c>
      <c r="J61" s="58">
        <f t="shared" si="10"/>
        <v>0</v>
      </c>
      <c r="K61" s="58">
        <f t="shared" si="10"/>
        <v>0</v>
      </c>
      <c r="L61" s="58">
        <f t="shared" si="10"/>
        <v>0</v>
      </c>
      <c r="M61" s="58">
        <f t="shared" si="10"/>
        <v>0</v>
      </c>
      <c r="N61" s="58">
        <f t="shared" si="10"/>
        <v>0</v>
      </c>
      <c r="O61" s="70">
        <f>SUM(C61:N61)</f>
        <v>0</v>
      </c>
    </row>
    <row r="62" spans="1:15" ht="12.75">
      <c r="A62" s="12" t="s">
        <v>44</v>
      </c>
      <c r="B62" s="64">
        <f>IncomeTaxExpense+HouseholdExpense+AutomobileExpense+LiabilitiesExpense+PersonalExpense+InsuranceExpense+SavingsExpense+RetirementExpense</f>
        <v>2988.5</v>
      </c>
      <c r="C62" s="64">
        <f>C9+C21+C30+C36+C44+C51+C53+C59</f>
        <v>0</v>
      </c>
      <c r="D62" s="64">
        <f aca="true" t="shared" si="11" ref="D62:N62">D9+D21+D30+D36+D44+D51+D53+D59</f>
        <v>0</v>
      </c>
      <c r="E62" s="64">
        <f t="shared" si="11"/>
        <v>0</v>
      </c>
      <c r="F62" s="64">
        <f t="shared" si="11"/>
        <v>0</v>
      </c>
      <c r="G62" s="64">
        <f t="shared" si="11"/>
        <v>0</v>
      </c>
      <c r="H62" s="64">
        <f t="shared" si="11"/>
        <v>0</v>
      </c>
      <c r="I62" s="64">
        <f t="shared" si="11"/>
        <v>0</v>
      </c>
      <c r="J62" s="64">
        <f t="shared" si="11"/>
        <v>0</v>
      </c>
      <c r="K62" s="64">
        <f t="shared" si="11"/>
        <v>0</v>
      </c>
      <c r="L62" s="64">
        <f t="shared" si="11"/>
        <v>0</v>
      </c>
      <c r="M62" s="64">
        <f t="shared" si="11"/>
        <v>0</v>
      </c>
      <c r="N62" s="64">
        <f t="shared" si="11"/>
        <v>0</v>
      </c>
      <c r="O62" s="71">
        <f>SUM(C62:N62)</f>
        <v>0</v>
      </c>
    </row>
    <row r="63" spans="1:15" ht="13.5" thickBot="1">
      <c r="A63" s="13" t="s">
        <v>45</v>
      </c>
      <c r="B63" s="57">
        <f>B61-B62</f>
        <v>11.5</v>
      </c>
      <c r="C63" s="57">
        <f>C61-C62</f>
        <v>0</v>
      </c>
      <c r="D63" s="57">
        <f>D61-D62</f>
        <v>0</v>
      </c>
      <c r="E63" s="57">
        <f aca="true" t="shared" si="12" ref="E63:M63">E61-E62</f>
        <v>0</v>
      </c>
      <c r="F63" s="57">
        <f t="shared" si="12"/>
        <v>0</v>
      </c>
      <c r="G63" s="57">
        <f t="shared" si="12"/>
        <v>0</v>
      </c>
      <c r="H63" s="57">
        <f t="shared" si="12"/>
        <v>0</v>
      </c>
      <c r="I63" s="57">
        <f t="shared" si="12"/>
        <v>0</v>
      </c>
      <c r="J63" s="57">
        <f t="shared" si="12"/>
        <v>0</v>
      </c>
      <c r="K63" s="57">
        <f t="shared" si="12"/>
        <v>0</v>
      </c>
      <c r="L63" s="57">
        <f t="shared" si="12"/>
        <v>0</v>
      </c>
      <c r="M63" s="57">
        <f t="shared" si="12"/>
        <v>0</v>
      </c>
      <c r="N63" s="57">
        <f>N61-N62</f>
        <v>0</v>
      </c>
      <c r="O63" s="67">
        <f>SUM(C63:N63)</f>
        <v>0</v>
      </c>
    </row>
  </sheetData>
  <mergeCells count="1">
    <mergeCell ref="B1:D1"/>
  </mergeCells>
  <printOptions/>
  <pageMargins left="0.23" right="0.25" top="0.37" bottom="0.5" header="0" footer="0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Paiano</dc:creator>
  <cp:keywords/>
  <dc:description/>
  <cp:lastModifiedBy>Frank Paiano</cp:lastModifiedBy>
  <cp:lastPrinted>2016-12-27T15:56:05Z</cp:lastPrinted>
  <dcterms:created xsi:type="dcterms:W3CDTF">2001-11-03T15:10:00Z</dcterms:created>
  <dcterms:modified xsi:type="dcterms:W3CDTF">2016-12-27T15:56:08Z</dcterms:modified>
  <cp:category/>
  <cp:version/>
  <cp:contentType/>
  <cp:contentStatus/>
</cp:coreProperties>
</file>